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20196" windowHeight="4596"/>
  </bookViews>
  <sheets>
    <sheet name="2011-2012 degrees GRAD" sheetId="1" r:id="rId1"/>
  </sheets>
  <calcPr calcId="145621"/>
</workbook>
</file>

<file path=xl/calcChain.xml><?xml version="1.0" encoding="utf-8"?>
<calcChain xmlns="http://schemas.openxmlformats.org/spreadsheetml/2006/main">
  <c r="Q159" i="1" l="1"/>
  <c r="P159" i="1"/>
  <c r="D159" i="1" l="1"/>
  <c r="E160" i="1"/>
  <c r="E159" i="1"/>
  <c r="E154" i="1"/>
  <c r="E150" i="1"/>
  <c r="E145" i="1"/>
  <c r="E139" i="1"/>
  <c r="E181" i="1" l="1"/>
  <c r="E122" i="1"/>
  <c r="E117" i="1"/>
  <c r="E109" i="1"/>
  <c r="E104" i="1"/>
  <c r="E74" i="1"/>
  <c r="E63" i="1"/>
  <c r="E45" i="1"/>
  <c r="E39" i="1"/>
  <c r="E31" i="1"/>
  <c r="E14" i="1"/>
  <c r="E10" i="1"/>
  <c r="E161" i="1"/>
  <c r="D207" i="1"/>
  <c r="D206" i="1"/>
  <c r="D205" i="1"/>
  <c r="W160" i="1"/>
  <c r="V160" i="1"/>
  <c r="W159" i="1"/>
  <c r="W161" i="1" s="1"/>
  <c r="V159" i="1"/>
  <c r="T160" i="1"/>
  <c r="S160" i="1"/>
  <c r="T159" i="1"/>
  <c r="T161" i="1" s="1"/>
  <c r="S159" i="1"/>
  <c r="Q160" i="1"/>
  <c r="P160" i="1"/>
  <c r="P161" i="1" s="1"/>
  <c r="Q161" i="1"/>
  <c r="N160" i="1"/>
  <c r="M160" i="1"/>
  <c r="N159" i="1"/>
  <c r="M159" i="1"/>
  <c r="M161" i="1" s="1"/>
  <c r="K160" i="1"/>
  <c r="J160" i="1"/>
  <c r="K159" i="1"/>
  <c r="J159" i="1"/>
  <c r="J161" i="1" s="1"/>
  <c r="H160" i="1"/>
  <c r="G160" i="1"/>
  <c r="H159" i="1"/>
  <c r="G159" i="1"/>
  <c r="G161" i="1" s="1"/>
  <c r="D160" i="1"/>
  <c r="D161" i="1" s="1"/>
  <c r="D154" i="1"/>
  <c r="D150" i="1"/>
  <c r="D145" i="1"/>
  <c r="D139" i="1"/>
  <c r="W127" i="1"/>
  <c r="V127" i="1"/>
  <c r="W126" i="1"/>
  <c r="V126" i="1"/>
  <c r="T127" i="1"/>
  <c r="S127" i="1"/>
  <c r="T126" i="1"/>
  <c r="S126" i="1"/>
  <c r="Q127" i="1"/>
  <c r="P127" i="1"/>
  <c r="Q126" i="1"/>
  <c r="P126" i="1"/>
  <c r="N127" i="1"/>
  <c r="M127" i="1"/>
  <c r="N126" i="1"/>
  <c r="M126" i="1"/>
  <c r="K127" i="1"/>
  <c r="J127" i="1"/>
  <c r="K126" i="1"/>
  <c r="J126" i="1"/>
  <c r="H127" i="1"/>
  <c r="G127" i="1"/>
  <c r="H126" i="1"/>
  <c r="G126" i="1"/>
  <c r="E127" i="1"/>
  <c r="D127" i="1"/>
  <c r="D213" i="1" s="1"/>
  <c r="E126" i="1"/>
  <c r="D126" i="1"/>
  <c r="E125" i="1"/>
  <c r="E87" i="1"/>
  <c r="E56" i="1"/>
  <c r="E55" i="1"/>
  <c r="E54" i="1"/>
  <c r="D45" i="1"/>
  <c r="D39" i="1"/>
  <c r="D10" i="1"/>
  <c r="D87" i="1"/>
  <c r="H161" i="1" l="1"/>
  <c r="K161" i="1"/>
  <c r="N161" i="1"/>
  <c r="S161" i="1"/>
  <c r="V161" i="1"/>
  <c r="D208" i="1"/>
  <c r="O200" i="1"/>
  <c r="Y198" i="1" l="1"/>
  <c r="G145" i="1"/>
  <c r="H145" i="1"/>
  <c r="J145" i="1"/>
  <c r="K145" i="1"/>
  <c r="M145" i="1"/>
  <c r="N145" i="1"/>
  <c r="P145" i="1"/>
  <c r="Q145" i="1"/>
  <c r="S145" i="1"/>
  <c r="T145" i="1"/>
  <c r="V145" i="1"/>
  <c r="W145" i="1"/>
  <c r="Y144" i="1"/>
  <c r="Z144" i="1"/>
  <c r="X144" i="1"/>
  <c r="U144" i="1"/>
  <c r="R144" i="1"/>
  <c r="O144" i="1"/>
  <c r="L143" i="1"/>
  <c r="L144" i="1"/>
  <c r="I144" i="1"/>
  <c r="F144" i="1"/>
  <c r="W109" i="1"/>
  <c r="V109" i="1"/>
  <c r="T109" i="1"/>
  <c r="S109" i="1"/>
  <c r="Q109" i="1"/>
  <c r="P109" i="1"/>
  <c r="N109" i="1"/>
  <c r="M109" i="1"/>
  <c r="K109" i="1"/>
  <c r="J109" i="1"/>
  <c r="H109" i="1"/>
  <c r="G109" i="1"/>
  <c r="AA144" i="1" l="1"/>
  <c r="D56" i="1"/>
  <c r="G55" i="1"/>
  <c r="H55" i="1"/>
  <c r="J55" i="1"/>
  <c r="K55" i="1"/>
  <c r="M55" i="1"/>
  <c r="N55" i="1"/>
  <c r="P55" i="1"/>
  <c r="Q55" i="1"/>
  <c r="S55" i="1"/>
  <c r="T55" i="1"/>
  <c r="V55" i="1"/>
  <c r="W55" i="1"/>
  <c r="D55" i="1"/>
  <c r="D54" i="1"/>
  <c r="U44" i="1"/>
  <c r="G45" i="1"/>
  <c r="H45" i="1"/>
  <c r="J45" i="1"/>
  <c r="K45" i="1"/>
  <c r="M45" i="1"/>
  <c r="N45" i="1"/>
  <c r="P45" i="1"/>
  <c r="Q45" i="1"/>
  <c r="S45" i="1"/>
  <c r="T45" i="1"/>
  <c r="V45" i="1"/>
  <c r="W45" i="1"/>
  <c r="Y43" i="1"/>
  <c r="Z43" i="1"/>
  <c r="Y44" i="1"/>
  <c r="Z44" i="1"/>
  <c r="X43" i="1"/>
  <c r="X44" i="1"/>
  <c r="U43" i="1"/>
  <c r="R43" i="1"/>
  <c r="R44" i="1"/>
  <c r="O43" i="1"/>
  <c r="O44" i="1"/>
  <c r="L43" i="1"/>
  <c r="L44" i="1"/>
  <c r="I43" i="1"/>
  <c r="I44" i="1"/>
  <c r="F43" i="1"/>
  <c r="F44" i="1"/>
  <c r="W56" i="1"/>
  <c r="V56" i="1"/>
  <c r="W54" i="1"/>
  <c r="V54" i="1"/>
  <c r="T56" i="1"/>
  <c r="S56" i="1"/>
  <c r="T54" i="1"/>
  <c r="S54" i="1"/>
  <c r="Q56" i="1"/>
  <c r="P56" i="1"/>
  <c r="Q54" i="1"/>
  <c r="P54" i="1"/>
  <c r="N56" i="1"/>
  <c r="M56" i="1"/>
  <c r="N54" i="1"/>
  <c r="M54" i="1"/>
  <c r="K56" i="1"/>
  <c r="J56" i="1"/>
  <c r="K54" i="1"/>
  <c r="J54" i="1"/>
  <c r="H56" i="1"/>
  <c r="G56" i="1"/>
  <c r="H54" i="1"/>
  <c r="G54" i="1"/>
  <c r="Y6" i="1"/>
  <c r="Y7" i="1"/>
  <c r="Z7" i="1"/>
  <c r="Y8" i="1"/>
  <c r="Z8" i="1"/>
  <c r="Y9" i="1"/>
  <c r="Z9" i="1"/>
  <c r="X7" i="1"/>
  <c r="X8" i="1"/>
  <c r="X9" i="1"/>
  <c r="U7" i="1"/>
  <c r="U8" i="1"/>
  <c r="U9" i="1"/>
  <c r="R7" i="1"/>
  <c r="R8" i="1"/>
  <c r="R9" i="1"/>
  <c r="O7" i="1"/>
  <c r="O8" i="1"/>
  <c r="O9" i="1"/>
  <c r="L7" i="1"/>
  <c r="L8" i="1"/>
  <c r="L9" i="1"/>
  <c r="I9" i="1"/>
  <c r="I7" i="1"/>
  <c r="I8" i="1"/>
  <c r="F7" i="1"/>
  <c r="F8" i="1"/>
  <c r="F9" i="1"/>
  <c r="G10" i="1"/>
  <c r="H10" i="1"/>
  <c r="J10" i="1"/>
  <c r="K10" i="1"/>
  <c r="M10" i="1"/>
  <c r="N10" i="1"/>
  <c r="P10" i="1"/>
  <c r="Q10" i="1"/>
  <c r="S10" i="1"/>
  <c r="T10" i="1"/>
  <c r="V10" i="1"/>
  <c r="W10" i="1"/>
  <c r="D57" i="1" l="1"/>
  <c r="AA44" i="1"/>
  <c r="AA43" i="1"/>
  <c r="AA7" i="1"/>
  <c r="AA9" i="1"/>
  <c r="Y10" i="1"/>
  <c r="AA8" i="1"/>
  <c r="F6" i="1"/>
  <c r="F10" i="1" s="1"/>
  <c r="I6" i="1"/>
  <c r="I10" i="1" s="1"/>
  <c r="L6" i="1"/>
  <c r="L10" i="1" s="1"/>
  <c r="O6" i="1"/>
  <c r="O10" i="1" s="1"/>
  <c r="R6" i="1"/>
  <c r="R10" i="1" s="1"/>
  <c r="U6" i="1"/>
  <c r="U10" i="1" s="1"/>
  <c r="X6" i="1"/>
  <c r="X10" i="1" s="1"/>
  <c r="Z6" i="1"/>
  <c r="Z10" i="1" s="1"/>
  <c r="F12" i="1"/>
  <c r="I12" i="1"/>
  <c r="L12" i="1"/>
  <c r="O12" i="1"/>
  <c r="R12" i="1"/>
  <c r="U12" i="1"/>
  <c r="X12" i="1"/>
  <c r="Y12" i="1"/>
  <c r="Z12" i="1"/>
  <c r="F13" i="1"/>
  <c r="I13" i="1"/>
  <c r="L13" i="1"/>
  <c r="O13" i="1"/>
  <c r="R13" i="1"/>
  <c r="U13" i="1"/>
  <c r="X13" i="1"/>
  <c r="X14" i="1" s="1"/>
  <c r="Y13" i="1"/>
  <c r="Z13" i="1"/>
  <c r="D14" i="1"/>
  <c r="G14" i="1"/>
  <c r="H14" i="1"/>
  <c r="J14" i="1"/>
  <c r="K14" i="1"/>
  <c r="M14" i="1"/>
  <c r="N14" i="1"/>
  <c r="P14" i="1"/>
  <c r="Q14" i="1"/>
  <c r="R14" i="1"/>
  <c r="S14" i="1"/>
  <c r="T14" i="1"/>
  <c r="U14" i="1"/>
  <c r="V14" i="1"/>
  <c r="W14" i="1"/>
  <c r="F16" i="1"/>
  <c r="I16" i="1"/>
  <c r="L16" i="1"/>
  <c r="O16" i="1"/>
  <c r="R16" i="1"/>
  <c r="U16" i="1"/>
  <c r="X16" i="1"/>
  <c r="Y16" i="1"/>
  <c r="Z16" i="1"/>
  <c r="F18" i="1"/>
  <c r="I18" i="1"/>
  <c r="L18" i="1"/>
  <c r="O18" i="1"/>
  <c r="R18" i="1"/>
  <c r="U18" i="1"/>
  <c r="X18" i="1"/>
  <c r="Y18" i="1"/>
  <c r="Z18" i="1"/>
  <c r="F20" i="1"/>
  <c r="I20" i="1"/>
  <c r="L20" i="1"/>
  <c r="O20" i="1"/>
  <c r="R20" i="1"/>
  <c r="U20" i="1"/>
  <c r="X20" i="1"/>
  <c r="Y20" i="1"/>
  <c r="Z20" i="1"/>
  <c r="F22" i="1"/>
  <c r="I22" i="1"/>
  <c r="L22" i="1"/>
  <c r="O22" i="1"/>
  <c r="R22" i="1"/>
  <c r="U22" i="1"/>
  <c r="X22" i="1"/>
  <c r="Y22" i="1"/>
  <c r="Z22" i="1"/>
  <c r="F23" i="1"/>
  <c r="I23" i="1"/>
  <c r="L23" i="1"/>
  <c r="O23" i="1"/>
  <c r="R23" i="1"/>
  <c r="U23" i="1"/>
  <c r="X23" i="1"/>
  <c r="Y23" i="1"/>
  <c r="Z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F26" i="1"/>
  <c r="I26" i="1"/>
  <c r="L26" i="1"/>
  <c r="O26" i="1"/>
  <c r="R26" i="1"/>
  <c r="U26" i="1"/>
  <c r="X26" i="1"/>
  <c r="Y26" i="1"/>
  <c r="Z26" i="1"/>
  <c r="F27" i="1"/>
  <c r="I27" i="1"/>
  <c r="L27" i="1"/>
  <c r="O27" i="1"/>
  <c r="R27" i="1"/>
  <c r="U27" i="1"/>
  <c r="X27" i="1"/>
  <c r="Y27" i="1"/>
  <c r="Z27" i="1"/>
  <c r="F28" i="1"/>
  <c r="I28" i="1"/>
  <c r="L28" i="1"/>
  <c r="O28" i="1"/>
  <c r="R28" i="1"/>
  <c r="U28" i="1"/>
  <c r="X28" i="1"/>
  <c r="Y28" i="1"/>
  <c r="Z28" i="1"/>
  <c r="F29" i="1"/>
  <c r="I29" i="1"/>
  <c r="L29" i="1"/>
  <c r="O29" i="1"/>
  <c r="R29" i="1"/>
  <c r="U29" i="1"/>
  <c r="X29" i="1"/>
  <c r="Y29" i="1"/>
  <c r="Z29" i="1"/>
  <c r="F30" i="1"/>
  <c r="I30" i="1"/>
  <c r="L30" i="1"/>
  <c r="O30" i="1"/>
  <c r="R30" i="1"/>
  <c r="U30" i="1"/>
  <c r="X30" i="1"/>
  <c r="Y30" i="1"/>
  <c r="Z30" i="1"/>
  <c r="D31" i="1"/>
  <c r="G31" i="1"/>
  <c r="H31" i="1"/>
  <c r="J31" i="1"/>
  <c r="K31" i="1"/>
  <c r="M31" i="1"/>
  <c r="N31" i="1"/>
  <c r="P31" i="1"/>
  <c r="Q31" i="1"/>
  <c r="S31" i="1"/>
  <c r="T31" i="1"/>
  <c r="V31" i="1"/>
  <c r="W31" i="1"/>
  <c r="F33" i="1"/>
  <c r="I33" i="1"/>
  <c r="L33" i="1"/>
  <c r="O33" i="1"/>
  <c r="R33" i="1"/>
  <c r="U33" i="1"/>
  <c r="X33" i="1"/>
  <c r="Y33" i="1"/>
  <c r="Z33" i="1"/>
  <c r="F34" i="1"/>
  <c r="I34" i="1"/>
  <c r="L34" i="1"/>
  <c r="O34" i="1"/>
  <c r="R34" i="1"/>
  <c r="U34" i="1"/>
  <c r="X34" i="1"/>
  <c r="Y34" i="1"/>
  <c r="Z34" i="1"/>
  <c r="F35" i="1"/>
  <c r="I35" i="1"/>
  <c r="L35" i="1"/>
  <c r="O35" i="1"/>
  <c r="R35" i="1"/>
  <c r="U35" i="1"/>
  <c r="X35" i="1"/>
  <c r="Y35" i="1"/>
  <c r="Z35" i="1"/>
  <c r="F36" i="1"/>
  <c r="I36" i="1"/>
  <c r="L36" i="1"/>
  <c r="O36" i="1"/>
  <c r="R36" i="1"/>
  <c r="U36" i="1"/>
  <c r="X36" i="1"/>
  <c r="Y36" i="1"/>
  <c r="Z36" i="1"/>
  <c r="F37" i="1"/>
  <c r="I37" i="1"/>
  <c r="L37" i="1"/>
  <c r="O37" i="1"/>
  <c r="R37" i="1"/>
  <c r="U37" i="1"/>
  <c r="X37" i="1"/>
  <c r="Y37" i="1"/>
  <c r="Z37" i="1"/>
  <c r="F38" i="1"/>
  <c r="I38" i="1"/>
  <c r="L38" i="1"/>
  <c r="O38" i="1"/>
  <c r="R38" i="1"/>
  <c r="U38" i="1"/>
  <c r="X38" i="1"/>
  <c r="Y38" i="1"/>
  <c r="Z38" i="1"/>
  <c r="G39" i="1"/>
  <c r="H39" i="1"/>
  <c r="J39" i="1"/>
  <c r="K39" i="1"/>
  <c r="M39" i="1"/>
  <c r="N39" i="1"/>
  <c r="P39" i="1"/>
  <c r="Q39" i="1"/>
  <c r="S39" i="1"/>
  <c r="T39" i="1"/>
  <c r="V39" i="1"/>
  <c r="W39" i="1"/>
  <c r="F41" i="1"/>
  <c r="I41" i="1"/>
  <c r="L41" i="1"/>
  <c r="O41" i="1"/>
  <c r="R41" i="1"/>
  <c r="U41" i="1"/>
  <c r="X41" i="1"/>
  <c r="Y41" i="1"/>
  <c r="Z41" i="1"/>
  <c r="F42" i="1"/>
  <c r="I42" i="1"/>
  <c r="L42" i="1"/>
  <c r="O42" i="1"/>
  <c r="R42" i="1"/>
  <c r="U42" i="1"/>
  <c r="X42" i="1"/>
  <c r="Y42" i="1"/>
  <c r="Z42" i="1"/>
  <c r="F47" i="1"/>
  <c r="I47" i="1"/>
  <c r="L47" i="1"/>
  <c r="O47" i="1"/>
  <c r="R47" i="1"/>
  <c r="U47" i="1"/>
  <c r="X47" i="1"/>
  <c r="Y47" i="1"/>
  <c r="Z47" i="1"/>
  <c r="F48" i="1"/>
  <c r="I48" i="1"/>
  <c r="L48" i="1"/>
  <c r="O48" i="1"/>
  <c r="R48" i="1"/>
  <c r="U48" i="1"/>
  <c r="X48" i="1"/>
  <c r="Y48" i="1"/>
  <c r="Z48" i="1"/>
  <c r="D49" i="1"/>
  <c r="E49" i="1"/>
  <c r="G49" i="1"/>
  <c r="H49" i="1"/>
  <c r="J49" i="1"/>
  <c r="K49" i="1"/>
  <c r="M49" i="1"/>
  <c r="N49" i="1"/>
  <c r="P49" i="1"/>
  <c r="Q49" i="1"/>
  <c r="S49" i="1"/>
  <c r="T49" i="1"/>
  <c r="V49" i="1"/>
  <c r="W49" i="1"/>
  <c r="F51" i="1"/>
  <c r="I51" i="1"/>
  <c r="L51" i="1"/>
  <c r="O51" i="1"/>
  <c r="R51" i="1"/>
  <c r="U51" i="1"/>
  <c r="X51" i="1"/>
  <c r="Y51" i="1"/>
  <c r="Z51" i="1"/>
  <c r="H57" i="1"/>
  <c r="Q57" i="1"/>
  <c r="W57" i="1"/>
  <c r="G57" i="1"/>
  <c r="J57" i="1"/>
  <c r="K57" i="1"/>
  <c r="N57" i="1"/>
  <c r="F61" i="1"/>
  <c r="I61" i="1"/>
  <c r="L61" i="1"/>
  <c r="O61" i="1"/>
  <c r="R61" i="1"/>
  <c r="U61" i="1"/>
  <c r="X61" i="1"/>
  <c r="Y61" i="1"/>
  <c r="Z61" i="1"/>
  <c r="F62" i="1"/>
  <c r="I62" i="1"/>
  <c r="L62" i="1"/>
  <c r="O62" i="1"/>
  <c r="R62" i="1"/>
  <c r="U62" i="1"/>
  <c r="X62" i="1"/>
  <c r="Y62" i="1"/>
  <c r="Z62" i="1"/>
  <c r="D63" i="1"/>
  <c r="G63" i="1"/>
  <c r="H63" i="1"/>
  <c r="J63" i="1"/>
  <c r="K63" i="1"/>
  <c r="M63" i="1"/>
  <c r="N63" i="1"/>
  <c r="P63" i="1"/>
  <c r="Q63" i="1"/>
  <c r="S63" i="1"/>
  <c r="T63" i="1"/>
  <c r="V63" i="1"/>
  <c r="W63" i="1"/>
  <c r="F65" i="1"/>
  <c r="I65" i="1"/>
  <c r="L65" i="1"/>
  <c r="O65" i="1"/>
  <c r="R65" i="1"/>
  <c r="U65" i="1"/>
  <c r="X65" i="1"/>
  <c r="Y65" i="1"/>
  <c r="Z65" i="1"/>
  <c r="F67" i="1"/>
  <c r="I67" i="1"/>
  <c r="L67" i="1"/>
  <c r="O67" i="1"/>
  <c r="R67" i="1"/>
  <c r="U67" i="1"/>
  <c r="X67" i="1"/>
  <c r="Y67" i="1"/>
  <c r="Z67" i="1"/>
  <c r="F69" i="1"/>
  <c r="I69" i="1"/>
  <c r="L69" i="1"/>
  <c r="O69" i="1"/>
  <c r="R69" i="1"/>
  <c r="U69" i="1"/>
  <c r="X69" i="1"/>
  <c r="Y69" i="1"/>
  <c r="Z69" i="1"/>
  <c r="F70" i="1"/>
  <c r="I70" i="1"/>
  <c r="L70" i="1"/>
  <c r="O70" i="1"/>
  <c r="R70" i="1"/>
  <c r="U70" i="1"/>
  <c r="X70" i="1"/>
  <c r="Y70" i="1"/>
  <c r="Z70" i="1"/>
  <c r="F71" i="1"/>
  <c r="I71" i="1"/>
  <c r="L71" i="1"/>
  <c r="O71" i="1"/>
  <c r="R71" i="1"/>
  <c r="U71" i="1"/>
  <c r="X71" i="1"/>
  <c r="Y71" i="1"/>
  <c r="Z71" i="1"/>
  <c r="F72" i="1"/>
  <c r="I72" i="1"/>
  <c r="L72" i="1"/>
  <c r="O72" i="1"/>
  <c r="R72" i="1"/>
  <c r="U72" i="1"/>
  <c r="X72" i="1"/>
  <c r="Y72" i="1"/>
  <c r="Z72" i="1"/>
  <c r="F73" i="1"/>
  <c r="I73" i="1"/>
  <c r="L73" i="1"/>
  <c r="O73" i="1"/>
  <c r="R73" i="1"/>
  <c r="U73" i="1"/>
  <c r="X73" i="1"/>
  <c r="Y73" i="1"/>
  <c r="Z73" i="1"/>
  <c r="D74" i="1"/>
  <c r="G74" i="1"/>
  <c r="H74" i="1"/>
  <c r="J74" i="1"/>
  <c r="K74" i="1"/>
  <c r="M74" i="1"/>
  <c r="N74" i="1"/>
  <c r="P74" i="1"/>
  <c r="Q74" i="1"/>
  <c r="S74" i="1"/>
  <c r="T74" i="1"/>
  <c r="V74" i="1"/>
  <c r="W74" i="1"/>
  <c r="F76" i="1"/>
  <c r="I76" i="1"/>
  <c r="L76" i="1"/>
  <c r="O76" i="1"/>
  <c r="R76" i="1"/>
  <c r="U76" i="1"/>
  <c r="X76" i="1"/>
  <c r="Y76" i="1"/>
  <c r="Z76" i="1"/>
  <c r="F77" i="1"/>
  <c r="I77" i="1"/>
  <c r="L77" i="1"/>
  <c r="O77" i="1"/>
  <c r="R77" i="1"/>
  <c r="U77" i="1"/>
  <c r="X77" i="1"/>
  <c r="Y77" i="1"/>
  <c r="Z77" i="1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F80" i="1"/>
  <c r="I80" i="1"/>
  <c r="L80" i="1"/>
  <c r="O80" i="1"/>
  <c r="R80" i="1"/>
  <c r="U80" i="1"/>
  <c r="X80" i="1"/>
  <c r="Y80" i="1"/>
  <c r="Z80" i="1"/>
  <c r="F82" i="1"/>
  <c r="I82" i="1"/>
  <c r="L82" i="1"/>
  <c r="O82" i="1"/>
  <c r="R82" i="1"/>
  <c r="U82" i="1"/>
  <c r="X82" i="1"/>
  <c r="Y82" i="1"/>
  <c r="Z82" i="1"/>
  <c r="F84" i="1"/>
  <c r="I84" i="1"/>
  <c r="L84" i="1"/>
  <c r="O84" i="1"/>
  <c r="R84" i="1"/>
  <c r="U84" i="1"/>
  <c r="X84" i="1"/>
  <c r="Y84" i="1"/>
  <c r="Z84" i="1"/>
  <c r="G87" i="1"/>
  <c r="H87" i="1"/>
  <c r="J87" i="1"/>
  <c r="K87" i="1"/>
  <c r="M87" i="1"/>
  <c r="N87" i="1"/>
  <c r="P87" i="1"/>
  <c r="Q87" i="1"/>
  <c r="S87" i="1"/>
  <c r="T87" i="1"/>
  <c r="V87" i="1"/>
  <c r="W87" i="1"/>
  <c r="D88" i="1"/>
  <c r="D89" i="1" s="1"/>
  <c r="E88" i="1"/>
  <c r="E89" i="1" s="1"/>
  <c r="G88" i="1"/>
  <c r="H88" i="1"/>
  <c r="J88" i="1"/>
  <c r="K88" i="1"/>
  <c r="M88" i="1"/>
  <c r="N88" i="1"/>
  <c r="P88" i="1"/>
  <c r="Q88" i="1"/>
  <c r="S88" i="1"/>
  <c r="T88" i="1"/>
  <c r="V88" i="1"/>
  <c r="W88" i="1"/>
  <c r="F93" i="1"/>
  <c r="I93" i="1"/>
  <c r="L93" i="1"/>
  <c r="O93" i="1"/>
  <c r="R93" i="1"/>
  <c r="U93" i="1"/>
  <c r="X93" i="1"/>
  <c r="Y93" i="1"/>
  <c r="Z93" i="1"/>
  <c r="F94" i="1"/>
  <c r="I94" i="1"/>
  <c r="L94" i="1"/>
  <c r="O94" i="1"/>
  <c r="R94" i="1"/>
  <c r="U94" i="1"/>
  <c r="X94" i="1"/>
  <c r="Y94" i="1"/>
  <c r="Z94" i="1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F97" i="1"/>
  <c r="I97" i="1"/>
  <c r="L97" i="1"/>
  <c r="O97" i="1"/>
  <c r="R97" i="1"/>
  <c r="U97" i="1"/>
  <c r="X97" i="1"/>
  <c r="Y97" i="1"/>
  <c r="Z97" i="1"/>
  <c r="F99" i="1"/>
  <c r="I99" i="1"/>
  <c r="L99" i="1"/>
  <c r="O99" i="1"/>
  <c r="R99" i="1"/>
  <c r="U99" i="1"/>
  <c r="X99" i="1"/>
  <c r="Y99" i="1"/>
  <c r="Z99" i="1"/>
  <c r="F100" i="1"/>
  <c r="I100" i="1"/>
  <c r="L100" i="1"/>
  <c r="O100" i="1"/>
  <c r="R100" i="1"/>
  <c r="U100" i="1"/>
  <c r="X100" i="1"/>
  <c r="Y100" i="1"/>
  <c r="Y127" i="1" s="1"/>
  <c r="Z100" i="1"/>
  <c r="Z127" i="1" s="1"/>
  <c r="F101" i="1"/>
  <c r="I101" i="1"/>
  <c r="L101" i="1"/>
  <c r="O101" i="1"/>
  <c r="R101" i="1"/>
  <c r="U101" i="1"/>
  <c r="X101" i="1"/>
  <c r="Y101" i="1"/>
  <c r="Z101" i="1"/>
  <c r="F102" i="1"/>
  <c r="I102" i="1"/>
  <c r="L102" i="1"/>
  <c r="O102" i="1"/>
  <c r="R102" i="1"/>
  <c r="U102" i="1"/>
  <c r="X102" i="1"/>
  <c r="Y102" i="1"/>
  <c r="Z102" i="1"/>
  <c r="F103" i="1"/>
  <c r="I103" i="1"/>
  <c r="L103" i="1"/>
  <c r="O103" i="1"/>
  <c r="R103" i="1"/>
  <c r="U103" i="1"/>
  <c r="X103" i="1"/>
  <c r="Y103" i="1"/>
  <c r="Z103" i="1"/>
  <c r="D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F106" i="1"/>
  <c r="I106" i="1"/>
  <c r="L106" i="1"/>
  <c r="O106" i="1"/>
  <c r="R106" i="1"/>
  <c r="U106" i="1"/>
  <c r="X106" i="1"/>
  <c r="Y106" i="1"/>
  <c r="Z106" i="1"/>
  <c r="F107" i="1"/>
  <c r="I107" i="1"/>
  <c r="L107" i="1"/>
  <c r="O107" i="1"/>
  <c r="R107" i="1"/>
  <c r="U107" i="1"/>
  <c r="X107" i="1"/>
  <c r="Y107" i="1"/>
  <c r="Z107" i="1"/>
  <c r="F108" i="1"/>
  <c r="I108" i="1"/>
  <c r="L108" i="1"/>
  <c r="O108" i="1"/>
  <c r="R108" i="1"/>
  <c r="U108" i="1"/>
  <c r="X108" i="1"/>
  <c r="Y108" i="1"/>
  <c r="Z108" i="1"/>
  <c r="D109" i="1"/>
  <c r="F111" i="1"/>
  <c r="I111" i="1"/>
  <c r="L111" i="1"/>
  <c r="O111" i="1"/>
  <c r="R111" i="1"/>
  <c r="U111" i="1"/>
  <c r="X111" i="1"/>
  <c r="Y111" i="1"/>
  <c r="Z111" i="1"/>
  <c r="F113" i="1"/>
  <c r="I113" i="1"/>
  <c r="L113" i="1"/>
  <c r="O113" i="1"/>
  <c r="R113" i="1"/>
  <c r="U113" i="1"/>
  <c r="X113" i="1"/>
  <c r="Y113" i="1"/>
  <c r="Z113" i="1"/>
  <c r="F114" i="1"/>
  <c r="I114" i="1"/>
  <c r="L114" i="1"/>
  <c r="O114" i="1"/>
  <c r="R114" i="1"/>
  <c r="U114" i="1"/>
  <c r="X114" i="1"/>
  <c r="Y114" i="1"/>
  <c r="Z114" i="1"/>
  <c r="F115" i="1"/>
  <c r="I115" i="1"/>
  <c r="L115" i="1"/>
  <c r="O115" i="1"/>
  <c r="R115" i="1"/>
  <c r="U115" i="1"/>
  <c r="X115" i="1"/>
  <c r="Y115" i="1"/>
  <c r="Z115" i="1"/>
  <c r="F116" i="1"/>
  <c r="I116" i="1"/>
  <c r="L116" i="1"/>
  <c r="O116" i="1"/>
  <c r="R116" i="1"/>
  <c r="U116" i="1"/>
  <c r="X116" i="1"/>
  <c r="Y116" i="1"/>
  <c r="Z116" i="1"/>
  <c r="D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F119" i="1"/>
  <c r="I119" i="1"/>
  <c r="L119" i="1"/>
  <c r="O119" i="1"/>
  <c r="R119" i="1"/>
  <c r="U119" i="1"/>
  <c r="X119" i="1"/>
  <c r="Y119" i="1"/>
  <c r="Z119" i="1"/>
  <c r="F120" i="1"/>
  <c r="I120" i="1"/>
  <c r="L120" i="1"/>
  <c r="O120" i="1"/>
  <c r="R120" i="1"/>
  <c r="U120" i="1"/>
  <c r="X120" i="1"/>
  <c r="Y120" i="1"/>
  <c r="Z120" i="1"/>
  <c r="F121" i="1"/>
  <c r="I121" i="1"/>
  <c r="L121" i="1"/>
  <c r="O121" i="1"/>
  <c r="R121" i="1"/>
  <c r="U121" i="1"/>
  <c r="X121" i="1"/>
  <c r="Y121" i="1"/>
  <c r="Z121" i="1"/>
  <c r="D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D125" i="1"/>
  <c r="G125" i="1"/>
  <c r="G129" i="1" s="1"/>
  <c r="H125" i="1"/>
  <c r="J125" i="1"/>
  <c r="K125" i="1"/>
  <c r="M125" i="1"/>
  <c r="M129" i="1" s="1"/>
  <c r="N125" i="1"/>
  <c r="P125" i="1"/>
  <c r="Q125" i="1"/>
  <c r="S125" i="1"/>
  <c r="S129" i="1" s="1"/>
  <c r="T125" i="1"/>
  <c r="V125" i="1"/>
  <c r="W125" i="1"/>
  <c r="E213" i="1"/>
  <c r="P213" i="1"/>
  <c r="W213" i="1"/>
  <c r="D128" i="1"/>
  <c r="E128" i="1"/>
  <c r="E129" i="1" s="1"/>
  <c r="G128" i="1"/>
  <c r="H128" i="1"/>
  <c r="J128" i="1"/>
  <c r="K128" i="1"/>
  <c r="M128" i="1"/>
  <c r="N128" i="1"/>
  <c r="P128" i="1"/>
  <c r="Q128" i="1"/>
  <c r="S128" i="1"/>
  <c r="T128" i="1"/>
  <c r="U128" i="1"/>
  <c r="V128" i="1"/>
  <c r="W128" i="1"/>
  <c r="F133" i="1"/>
  <c r="I133" i="1"/>
  <c r="L133" i="1"/>
  <c r="O133" i="1"/>
  <c r="R133" i="1"/>
  <c r="U133" i="1"/>
  <c r="X133" i="1"/>
  <c r="Y133" i="1"/>
  <c r="Z133" i="1"/>
  <c r="F134" i="1"/>
  <c r="I134" i="1"/>
  <c r="L134" i="1"/>
  <c r="O134" i="1"/>
  <c r="R134" i="1"/>
  <c r="U134" i="1"/>
  <c r="X134" i="1"/>
  <c r="Y134" i="1"/>
  <c r="Z134" i="1"/>
  <c r="F135" i="1"/>
  <c r="I135" i="1"/>
  <c r="L135" i="1"/>
  <c r="O135" i="1"/>
  <c r="R135" i="1"/>
  <c r="U135" i="1"/>
  <c r="X135" i="1"/>
  <c r="Y135" i="1"/>
  <c r="Z135" i="1"/>
  <c r="F136" i="1"/>
  <c r="I136" i="1"/>
  <c r="L136" i="1"/>
  <c r="O136" i="1"/>
  <c r="R136" i="1"/>
  <c r="U136" i="1"/>
  <c r="X136" i="1"/>
  <c r="Y136" i="1"/>
  <c r="Z136" i="1"/>
  <c r="F137" i="1"/>
  <c r="I137" i="1"/>
  <c r="L137" i="1"/>
  <c r="O137" i="1"/>
  <c r="R137" i="1"/>
  <c r="U137" i="1"/>
  <c r="X137" i="1"/>
  <c r="Y137" i="1"/>
  <c r="Z137" i="1"/>
  <c r="F138" i="1"/>
  <c r="I138" i="1"/>
  <c r="L138" i="1"/>
  <c r="O138" i="1"/>
  <c r="R138" i="1"/>
  <c r="U138" i="1"/>
  <c r="X138" i="1"/>
  <c r="Y138" i="1"/>
  <c r="Z138" i="1"/>
  <c r="G139" i="1"/>
  <c r="H139" i="1"/>
  <c r="J139" i="1"/>
  <c r="K139" i="1"/>
  <c r="M139" i="1"/>
  <c r="N139" i="1"/>
  <c r="P139" i="1"/>
  <c r="Q139" i="1"/>
  <c r="S139" i="1"/>
  <c r="T139" i="1"/>
  <c r="V139" i="1"/>
  <c r="W139" i="1"/>
  <c r="F141" i="1"/>
  <c r="I141" i="1"/>
  <c r="L141" i="1"/>
  <c r="O141" i="1"/>
  <c r="R141" i="1"/>
  <c r="U141" i="1"/>
  <c r="X141" i="1"/>
  <c r="Y141" i="1"/>
  <c r="Z141" i="1"/>
  <c r="F142" i="1"/>
  <c r="I142" i="1"/>
  <c r="L142" i="1"/>
  <c r="O142" i="1"/>
  <c r="R142" i="1"/>
  <c r="U142" i="1"/>
  <c r="X142" i="1"/>
  <c r="Y142" i="1"/>
  <c r="Z142" i="1"/>
  <c r="F143" i="1"/>
  <c r="I143" i="1"/>
  <c r="O143" i="1"/>
  <c r="R143" i="1"/>
  <c r="U143" i="1"/>
  <c r="X143" i="1"/>
  <c r="Y143" i="1"/>
  <c r="Z143" i="1"/>
  <c r="F147" i="1"/>
  <c r="I147" i="1"/>
  <c r="L147" i="1"/>
  <c r="O147" i="1"/>
  <c r="R147" i="1"/>
  <c r="U147" i="1"/>
  <c r="X147" i="1"/>
  <c r="Y147" i="1"/>
  <c r="Z147" i="1"/>
  <c r="F148" i="1"/>
  <c r="I148" i="1"/>
  <c r="L148" i="1"/>
  <c r="O148" i="1"/>
  <c r="R148" i="1"/>
  <c r="U148" i="1"/>
  <c r="X148" i="1"/>
  <c r="Y148" i="1"/>
  <c r="Z148" i="1"/>
  <c r="F149" i="1"/>
  <c r="I149" i="1"/>
  <c r="L149" i="1"/>
  <c r="O149" i="1"/>
  <c r="O160" i="1" s="1"/>
  <c r="R149" i="1"/>
  <c r="U149" i="1"/>
  <c r="X149" i="1"/>
  <c r="Y149" i="1"/>
  <c r="Z149" i="1"/>
  <c r="G150" i="1"/>
  <c r="H150" i="1"/>
  <c r="J150" i="1"/>
  <c r="K150" i="1"/>
  <c r="M150" i="1"/>
  <c r="N150" i="1"/>
  <c r="P150" i="1"/>
  <c r="Q150" i="1"/>
  <c r="S150" i="1"/>
  <c r="T150" i="1"/>
  <c r="V150" i="1"/>
  <c r="W150" i="1"/>
  <c r="F152" i="1"/>
  <c r="I152" i="1"/>
  <c r="L152" i="1"/>
  <c r="O152" i="1"/>
  <c r="R152" i="1"/>
  <c r="U152" i="1"/>
  <c r="X152" i="1"/>
  <c r="Y152" i="1"/>
  <c r="Z152" i="1"/>
  <c r="F153" i="1"/>
  <c r="I153" i="1"/>
  <c r="L153" i="1"/>
  <c r="O153" i="1"/>
  <c r="R153" i="1"/>
  <c r="U153" i="1"/>
  <c r="X153" i="1"/>
  <c r="Y153" i="1"/>
  <c r="Z153" i="1"/>
  <c r="G154" i="1"/>
  <c r="H154" i="1"/>
  <c r="J154" i="1"/>
  <c r="K154" i="1"/>
  <c r="M154" i="1"/>
  <c r="N154" i="1"/>
  <c r="P154" i="1"/>
  <c r="Q154" i="1"/>
  <c r="S154" i="1"/>
  <c r="T154" i="1"/>
  <c r="V154" i="1"/>
  <c r="W154" i="1"/>
  <c r="F156" i="1"/>
  <c r="I156" i="1"/>
  <c r="L156" i="1"/>
  <c r="O156" i="1"/>
  <c r="R156" i="1"/>
  <c r="U156" i="1"/>
  <c r="X156" i="1"/>
  <c r="Y156" i="1"/>
  <c r="Z156" i="1"/>
  <c r="F165" i="1"/>
  <c r="I165" i="1"/>
  <c r="L165" i="1"/>
  <c r="O165" i="1"/>
  <c r="R165" i="1"/>
  <c r="U165" i="1"/>
  <c r="X165" i="1"/>
  <c r="Y165" i="1"/>
  <c r="Z165" i="1"/>
  <c r="F166" i="1"/>
  <c r="I166" i="1"/>
  <c r="L166" i="1"/>
  <c r="O166" i="1"/>
  <c r="R166" i="1"/>
  <c r="U166" i="1"/>
  <c r="X166" i="1"/>
  <c r="Y166" i="1"/>
  <c r="Z166" i="1"/>
  <c r="D167" i="1"/>
  <c r="E167" i="1"/>
  <c r="G167" i="1"/>
  <c r="H167" i="1"/>
  <c r="J167" i="1"/>
  <c r="K167" i="1"/>
  <c r="M167" i="1"/>
  <c r="N167" i="1"/>
  <c r="P167" i="1"/>
  <c r="Q167" i="1"/>
  <c r="S167" i="1"/>
  <c r="T167" i="1"/>
  <c r="V167" i="1"/>
  <c r="W167" i="1"/>
  <c r="F169" i="1"/>
  <c r="I169" i="1"/>
  <c r="L169" i="1"/>
  <c r="O169" i="1"/>
  <c r="R169" i="1"/>
  <c r="U169" i="1"/>
  <c r="X169" i="1"/>
  <c r="Y169" i="1"/>
  <c r="Z169" i="1"/>
  <c r="F171" i="1"/>
  <c r="I171" i="1"/>
  <c r="L171" i="1"/>
  <c r="O171" i="1"/>
  <c r="R171" i="1"/>
  <c r="U171" i="1"/>
  <c r="X171" i="1"/>
  <c r="Y171" i="1"/>
  <c r="Z171" i="1"/>
  <c r="F172" i="1"/>
  <c r="I172" i="1"/>
  <c r="L172" i="1"/>
  <c r="O172" i="1"/>
  <c r="R172" i="1"/>
  <c r="U172" i="1"/>
  <c r="X172" i="1"/>
  <c r="Y172" i="1"/>
  <c r="Z172" i="1"/>
  <c r="F173" i="1"/>
  <c r="I173" i="1"/>
  <c r="L173" i="1"/>
  <c r="O173" i="1"/>
  <c r="R173" i="1"/>
  <c r="U173" i="1"/>
  <c r="X173" i="1"/>
  <c r="Y173" i="1"/>
  <c r="Z173" i="1"/>
  <c r="F174" i="1"/>
  <c r="I174" i="1"/>
  <c r="L174" i="1"/>
  <c r="O174" i="1"/>
  <c r="R174" i="1"/>
  <c r="U174" i="1"/>
  <c r="X174" i="1"/>
  <c r="Y174" i="1"/>
  <c r="Z174" i="1"/>
  <c r="F175" i="1"/>
  <c r="I175" i="1"/>
  <c r="L175" i="1"/>
  <c r="O175" i="1"/>
  <c r="R175" i="1"/>
  <c r="U175" i="1"/>
  <c r="X175" i="1"/>
  <c r="Y175" i="1"/>
  <c r="Z175" i="1"/>
  <c r="F176" i="1"/>
  <c r="I176" i="1"/>
  <c r="L176" i="1"/>
  <c r="O176" i="1"/>
  <c r="R176" i="1"/>
  <c r="U176" i="1"/>
  <c r="X176" i="1"/>
  <c r="Y176" i="1"/>
  <c r="Z176" i="1"/>
  <c r="F177" i="1"/>
  <c r="I177" i="1"/>
  <c r="L177" i="1"/>
  <c r="O177" i="1"/>
  <c r="R177" i="1"/>
  <c r="U177" i="1"/>
  <c r="X177" i="1"/>
  <c r="Y177" i="1"/>
  <c r="Z177" i="1"/>
  <c r="F178" i="1"/>
  <c r="I178" i="1"/>
  <c r="L178" i="1"/>
  <c r="O178" i="1"/>
  <c r="R178" i="1"/>
  <c r="U178" i="1"/>
  <c r="X178" i="1"/>
  <c r="Y178" i="1"/>
  <c r="Z178" i="1"/>
  <c r="F179" i="1"/>
  <c r="I179" i="1"/>
  <c r="L179" i="1"/>
  <c r="O179" i="1"/>
  <c r="R179" i="1"/>
  <c r="U179" i="1"/>
  <c r="X179" i="1"/>
  <c r="Y179" i="1"/>
  <c r="Z179" i="1"/>
  <c r="F180" i="1"/>
  <c r="I180" i="1"/>
  <c r="L180" i="1"/>
  <c r="O180" i="1"/>
  <c r="R180" i="1"/>
  <c r="U180" i="1"/>
  <c r="X180" i="1"/>
  <c r="Y180" i="1"/>
  <c r="Z180" i="1"/>
  <c r="D181" i="1"/>
  <c r="G181" i="1"/>
  <c r="H181" i="1"/>
  <c r="J181" i="1"/>
  <c r="K181" i="1"/>
  <c r="M181" i="1"/>
  <c r="N181" i="1"/>
  <c r="P181" i="1"/>
  <c r="Q181" i="1"/>
  <c r="S181" i="1"/>
  <c r="T181" i="1"/>
  <c r="V181" i="1"/>
  <c r="W181" i="1"/>
  <c r="F183" i="1"/>
  <c r="I183" i="1"/>
  <c r="L183" i="1"/>
  <c r="O183" i="1"/>
  <c r="R183" i="1"/>
  <c r="U183" i="1"/>
  <c r="X183" i="1"/>
  <c r="Y183" i="1"/>
  <c r="Z183" i="1"/>
  <c r="D186" i="1"/>
  <c r="E186" i="1"/>
  <c r="G186" i="1"/>
  <c r="H186" i="1"/>
  <c r="J186" i="1"/>
  <c r="K186" i="1"/>
  <c r="M186" i="1"/>
  <c r="N186" i="1"/>
  <c r="P186" i="1"/>
  <c r="Q186" i="1"/>
  <c r="S186" i="1"/>
  <c r="T186" i="1"/>
  <c r="V186" i="1"/>
  <c r="W186" i="1"/>
  <c r="D187" i="1"/>
  <c r="E187" i="1"/>
  <c r="G187" i="1"/>
  <c r="H187" i="1"/>
  <c r="J187" i="1"/>
  <c r="K187" i="1"/>
  <c r="M187" i="1"/>
  <c r="N187" i="1"/>
  <c r="P187" i="1"/>
  <c r="Q187" i="1"/>
  <c r="S187" i="1"/>
  <c r="T187" i="1"/>
  <c r="V187" i="1"/>
  <c r="W187" i="1"/>
  <c r="D188" i="1"/>
  <c r="D212" i="1" s="1"/>
  <c r="E188" i="1"/>
  <c r="G188" i="1"/>
  <c r="H188" i="1"/>
  <c r="J188" i="1"/>
  <c r="K188" i="1"/>
  <c r="M188" i="1"/>
  <c r="N188" i="1"/>
  <c r="P188" i="1"/>
  <c r="Q188" i="1"/>
  <c r="S188" i="1"/>
  <c r="T188" i="1"/>
  <c r="V188" i="1"/>
  <c r="W188" i="1"/>
  <c r="F193" i="1"/>
  <c r="I193" i="1"/>
  <c r="L193" i="1"/>
  <c r="O193" i="1"/>
  <c r="R193" i="1"/>
  <c r="U193" i="1"/>
  <c r="X193" i="1"/>
  <c r="Y193" i="1"/>
  <c r="Z193" i="1"/>
  <c r="F194" i="1"/>
  <c r="I194" i="1"/>
  <c r="L194" i="1"/>
  <c r="O194" i="1"/>
  <c r="R194" i="1"/>
  <c r="U194" i="1"/>
  <c r="X194" i="1"/>
  <c r="Y194" i="1"/>
  <c r="Z194" i="1"/>
  <c r="F195" i="1"/>
  <c r="I195" i="1"/>
  <c r="L195" i="1"/>
  <c r="O195" i="1"/>
  <c r="R195" i="1"/>
  <c r="U195" i="1"/>
  <c r="X195" i="1"/>
  <c r="Y195" i="1"/>
  <c r="Z195" i="1"/>
  <c r="F196" i="1"/>
  <c r="I196" i="1"/>
  <c r="L196" i="1"/>
  <c r="O196" i="1"/>
  <c r="R196" i="1"/>
  <c r="U196" i="1"/>
  <c r="X196" i="1"/>
  <c r="Y196" i="1"/>
  <c r="Z196" i="1"/>
  <c r="F197" i="1"/>
  <c r="I197" i="1"/>
  <c r="L197" i="1"/>
  <c r="O197" i="1"/>
  <c r="R197" i="1"/>
  <c r="U197" i="1"/>
  <c r="X197" i="1"/>
  <c r="Y197" i="1"/>
  <c r="Z197" i="1"/>
  <c r="F198" i="1"/>
  <c r="I198" i="1"/>
  <c r="L198" i="1"/>
  <c r="O198" i="1"/>
  <c r="R198" i="1"/>
  <c r="U198" i="1"/>
  <c r="X198" i="1"/>
  <c r="Z198" i="1"/>
  <c r="F199" i="1"/>
  <c r="I199" i="1"/>
  <c r="L199" i="1"/>
  <c r="O199" i="1"/>
  <c r="R199" i="1"/>
  <c r="U199" i="1"/>
  <c r="X199" i="1"/>
  <c r="Y199" i="1"/>
  <c r="Z199" i="1"/>
  <c r="F200" i="1"/>
  <c r="I200" i="1"/>
  <c r="L200" i="1"/>
  <c r="R200" i="1"/>
  <c r="U200" i="1"/>
  <c r="X200" i="1"/>
  <c r="Y200" i="1"/>
  <c r="Z200" i="1"/>
  <c r="F201" i="1"/>
  <c r="I201" i="1"/>
  <c r="L201" i="1"/>
  <c r="O201" i="1"/>
  <c r="R201" i="1"/>
  <c r="U201" i="1"/>
  <c r="X201" i="1"/>
  <c r="Y201" i="1"/>
  <c r="Z201" i="1"/>
  <c r="F202" i="1"/>
  <c r="F207" i="1" s="1"/>
  <c r="I202" i="1"/>
  <c r="I207" i="1" s="1"/>
  <c r="L202" i="1"/>
  <c r="L207" i="1" s="1"/>
  <c r="O202" i="1"/>
  <c r="O207" i="1" s="1"/>
  <c r="R202" i="1"/>
  <c r="R207" i="1" s="1"/>
  <c r="U202" i="1"/>
  <c r="U207" i="1" s="1"/>
  <c r="X202" i="1"/>
  <c r="X207" i="1" s="1"/>
  <c r="Y202" i="1"/>
  <c r="Y207" i="1" s="1"/>
  <c r="Z202" i="1"/>
  <c r="Z207" i="1" s="1"/>
  <c r="E205" i="1"/>
  <c r="G205" i="1"/>
  <c r="H205" i="1"/>
  <c r="J205" i="1"/>
  <c r="K205" i="1"/>
  <c r="M205" i="1"/>
  <c r="N205" i="1"/>
  <c r="P205" i="1"/>
  <c r="Q205" i="1"/>
  <c r="S205" i="1"/>
  <c r="T205" i="1"/>
  <c r="V205" i="1"/>
  <c r="W205" i="1"/>
  <c r="E206" i="1"/>
  <c r="G206" i="1"/>
  <c r="H206" i="1"/>
  <c r="J206" i="1"/>
  <c r="K206" i="1"/>
  <c r="M206" i="1"/>
  <c r="N206" i="1"/>
  <c r="P206" i="1"/>
  <c r="Q206" i="1"/>
  <c r="S206" i="1"/>
  <c r="T206" i="1"/>
  <c r="V206" i="1"/>
  <c r="W206" i="1"/>
  <c r="E207" i="1"/>
  <c r="G207" i="1"/>
  <c r="G214" i="1" s="1"/>
  <c r="H207" i="1"/>
  <c r="J207" i="1"/>
  <c r="K207" i="1"/>
  <c r="M207" i="1"/>
  <c r="N207" i="1"/>
  <c r="P207" i="1"/>
  <c r="Q207" i="1"/>
  <c r="S207" i="1"/>
  <c r="T207" i="1"/>
  <c r="V207" i="1"/>
  <c r="W207" i="1"/>
  <c r="G213" i="1"/>
  <c r="H213" i="1"/>
  <c r="J213" i="1"/>
  <c r="K213" i="1"/>
  <c r="M213" i="1"/>
  <c r="N213" i="1"/>
  <c r="Q213" i="1"/>
  <c r="S213" i="1"/>
  <c r="T213" i="1"/>
  <c r="V213" i="1"/>
  <c r="V89" i="1" l="1"/>
  <c r="P89" i="1"/>
  <c r="J89" i="1"/>
  <c r="S208" i="1"/>
  <c r="M208" i="1"/>
  <c r="G208" i="1"/>
  <c r="R160" i="1"/>
  <c r="R161" i="1" s="1"/>
  <c r="D211" i="1"/>
  <c r="R159" i="1"/>
  <c r="T129" i="1"/>
  <c r="N129" i="1"/>
  <c r="R126" i="1"/>
  <c r="F126" i="1"/>
  <c r="T89" i="1"/>
  <c r="N89" i="1"/>
  <c r="H89" i="1"/>
  <c r="I24" i="1"/>
  <c r="F14" i="1"/>
  <c r="T189" i="1"/>
  <c r="N189" i="1"/>
  <c r="H189" i="1"/>
  <c r="X159" i="1"/>
  <c r="L159" i="1"/>
  <c r="V129" i="1"/>
  <c r="P129" i="1"/>
  <c r="J129" i="1"/>
  <c r="U126" i="1"/>
  <c r="I126" i="1"/>
  <c r="X127" i="1"/>
  <c r="X213" i="1" s="1"/>
  <c r="L127" i="1"/>
  <c r="L213" i="1" s="1"/>
  <c r="F39" i="1"/>
  <c r="E208" i="1"/>
  <c r="S189" i="1"/>
  <c r="M189" i="1"/>
  <c r="G189" i="1"/>
  <c r="U159" i="1"/>
  <c r="I159" i="1"/>
  <c r="H129" i="1"/>
  <c r="U127" i="1"/>
  <c r="U213" i="1" s="1"/>
  <c r="I127" i="1"/>
  <c r="I213" i="1" s="1"/>
  <c r="W208" i="1"/>
  <c r="K208" i="1"/>
  <c r="V208" i="1"/>
  <c r="J208" i="1"/>
  <c r="W189" i="1"/>
  <c r="E189" i="1"/>
  <c r="E211" i="1"/>
  <c r="X160" i="1"/>
  <c r="L160" i="1"/>
  <c r="F159" i="1"/>
  <c r="O126" i="1"/>
  <c r="R127" i="1"/>
  <c r="R213" i="1" s="1"/>
  <c r="F127" i="1"/>
  <c r="F213" i="1" s="1"/>
  <c r="S89" i="1"/>
  <c r="M89" i="1"/>
  <c r="G89" i="1"/>
  <c r="Q208" i="1"/>
  <c r="P208" i="1"/>
  <c r="E212" i="1"/>
  <c r="Q189" i="1"/>
  <c r="K189" i="1"/>
  <c r="T208" i="1"/>
  <c r="N208" i="1"/>
  <c r="H208" i="1"/>
  <c r="V189" i="1"/>
  <c r="P189" i="1"/>
  <c r="J189" i="1"/>
  <c r="D189" i="1"/>
  <c r="U160" i="1"/>
  <c r="I160" i="1"/>
  <c r="O159" i="1"/>
  <c r="O161" i="1" s="1"/>
  <c r="W129" i="1"/>
  <c r="Q129" i="1"/>
  <c r="K129" i="1"/>
  <c r="D129" i="1"/>
  <c r="X126" i="1"/>
  <c r="L126" i="1"/>
  <c r="O127" i="1"/>
  <c r="O213" i="1" s="1"/>
  <c r="W89" i="1"/>
  <c r="Q89" i="1"/>
  <c r="K89" i="1"/>
  <c r="I78" i="1"/>
  <c r="Y24" i="1"/>
  <c r="X63" i="1"/>
  <c r="L63" i="1"/>
  <c r="O14" i="1"/>
  <c r="L167" i="1"/>
  <c r="O128" i="1"/>
  <c r="L186" i="1"/>
  <c r="V214" i="1"/>
  <c r="O150" i="1"/>
  <c r="U205" i="1"/>
  <c r="F154" i="1"/>
  <c r="R139" i="1"/>
  <c r="L95" i="1"/>
  <c r="U88" i="1"/>
  <c r="X78" i="1"/>
  <c r="L78" i="1"/>
  <c r="H214" i="1"/>
  <c r="O187" i="1"/>
  <c r="X186" i="1"/>
  <c r="O122" i="1"/>
  <c r="E214" i="1"/>
  <c r="U154" i="1"/>
  <c r="X95" i="1"/>
  <c r="Y205" i="1"/>
  <c r="Y160" i="1"/>
  <c r="L145" i="1"/>
  <c r="AA137" i="1"/>
  <c r="Z145" i="1"/>
  <c r="R145" i="1"/>
  <c r="F145" i="1"/>
  <c r="X139" i="1"/>
  <c r="U117" i="1"/>
  <c r="R55" i="1"/>
  <c r="F55" i="1"/>
  <c r="Y145" i="1"/>
  <c r="O145" i="1"/>
  <c r="X128" i="1"/>
  <c r="L128" i="1"/>
  <c r="O55" i="1"/>
  <c r="AA174" i="1"/>
  <c r="X145" i="1"/>
  <c r="Z159" i="1"/>
  <c r="X117" i="1"/>
  <c r="L117" i="1"/>
  <c r="X55" i="1"/>
  <c r="L55" i="1"/>
  <c r="L187" i="1"/>
  <c r="U167" i="1"/>
  <c r="R154" i="1"/>
  <c r="U145" i="1"/>
  <c r="I145" i="1"/>
  <c r="Y159" i="1"/>
  <c r="F122" i="1"/>
  <c r="R128" i="1"/>
  <c r="U55" i="1"/>
  <c r="I55" i="1"/>
  <c r="X206" i="1"/>
  <c r="AA199" i="1"/>
  <c r="L205" i="1"/>
  <c r="O206" i="1"/>
  <c r="I206" i="1"/>
  <c r="I188" i="1"/>
  <c r="AA178" i="1"/>
  <c r="F181" i="1"/>
  <c r="X167" i="1"/>
  <c r="O167" i="1"/>
  <c r="Y167" i="1"/>
  <c r="X187" i="1"/>
  <c r="R187" i="1"/>
  <c r="U187" i="1"/>
  <c r="R181" i="1"/>
  <c r="Z187" i="1"/>
  <c r="F187" i="1"/>
  <c r="U186" i="1"/>
  <c r="R186" i="1"/>
  <c r="AA169" i="1"/>
  <c r="F186" i="1"/>
  <c r="U139" i="1"/>
  <c r="L139" i="1"/>
  <c r="U150" i="1"/>
  <c r="M214" i="1"/>
  <c r="AA152" i="1"/>
  <c r="Y139" i="1"/>
  <c r="U125" i="1"/>
  <c r="U129" i="1" s="1"/>
  <c r="K214" i="1"/>
  <c r="X104" i="1"/>
  <c r="U95" i="1"/>
  <c r="I95" i="1"/>
  <c r="R117" i="1"/>
  <c r="P214" i="1"/>
  <c r="I117" i="1"/>
  <c r="R109" i="1"/>
  <c r="O109" i="1"/>
  <c r="W212" i="1"/>
  <c r="L104" i="1"/>
  <c r="Z126" i="1"/>
  <c r="R125" i="1"/>
  <c r="J211" i="1"/>
  <c r="I125" i="1"/>
  <c r="X125" i="1"/>
  <c r="O95" i="1"/>
  <c r="X122" i="1"/>
  <c r="L125" i="1"/>
  <c r="L129" i="1" s="1"/>
  <c r="V212" i="1"/>
  <c r="R74" i="1"/>
  <c r="J212" i="1"/>
  <c r="L88" i="1"/>
  <c r="AA65" i="1"/>
  <c r="AA77" i="1"/>
  <c r="U78" i="1"/>
  <c r="O78" i="1"/>
  <c r="R78" i="1"/>
  <c r="AA197" i="1"/>
  <c r="AA195" i="1"/>
  <c r="X205" i="1"/>
  <c r="R205" i="1"/>
  <c r="R188" i="1"/>
  <c r="L188" i="1"/>
  <c r="W214" i="1"/>
  <c r="Q214" i="1"/>
  <c r="N214" i="1"/>
  <c r="J214" i="1"/>
  <c r="G212" i="1"/>
  <c r="Q211" i="1"/>
  <c r="R206" i="1"/>
  <c r="L206" i="1"/>
  <c r="F206" i="1"/>
  <c r="U206" i="1"/>
  <c r="T212" i="1"/>
  <c r="O188" i="1"/>
  <c r="Z181" i="1"/>
  <c r="AA180" i="1"/>
  <c r="U188" i="1"/>
  <c r="O181" i="1"/>
  <c r="I167" i="1"/>
  <c r="AA148" i="1"/>
  <c r="F139" i="1"/>
  <c r="AA97" i="1"/>
  <c r="S212" i="1"/>
  <c r="P212" i="1"/>
  <c r="K212" i="1"/>
  <c r="N211" i="1"/>
  <c r="K211" i="1"/>
  <c r="AA73" i="1"/>
  <c r="I87" i="1"/>
  <c r="AA69" i="1"/>
  <c r="R87" i="1"/>
  <c r="O49" i="1"/>
  <c r="U45" i="1"/>
  <c r="O45" i="1"/>
  <c r="I45" i="1"/>
  <c r="F45" i="1"/>
  <c r="Y55" i="1"/>
  <c r="X24" i="1"/>
  <c r="L24" i="1"/>
  <c r="U56" i="1"/>
  <c r="O56" i="1"/>
  <c r="I56" i="1"/>
  <c r="O154" i="1"/>
  <c r="I154" i="1"/>
  <c r="I150" i="1"/>
  <c r="AA138" i="1"/>
  <c r="I139" i="1"/>
  <c r="U104" i="1"/>
  <c r="Q212" i="1"/>
  <c r="N212" i="1"/>
  <c r="X88" i="1"/>
  <c r="Z78" i="1"/>
  <c r="Z55" i="1"/>
  <c r="X87" i="1"/>
  <c r="U63" i="1"/>
  <c r="R88" i="1"/>
  <c r="Y63" i="1"/>
  <c r="I63" i="1"/>
  <c r="Y88" i="1"/>
  <c r="O63" i="1"/>
  <c r="R49" i="1"/>
  <c r="Z49" i="1"/>
  <c r="AA48" i="1"/>
  <c r="F49" i="1"/>
  <c r="X45" i="1"/>
  <c r="R45" i="1"/>
  <c r="L45" i="1"/>
  <c r="AA38" i="1"/>
  <c r="AA36" i="1"/>
  <c r="AA42" i="1"/>
  <c r="O39" i="1"/>
  <c r="X31" i="1"/>
  <c r="X56" i="1"/>
  <c r="R56" i="1"/>
  <c r="O31" i="1"/>
  <c r="L56" i="1"/>
  <c r="L214" i="1" s="1"/>
  <c r="AA26" i="1"/>
  <c r="AA28" i="1"/>
  <c r="Z56" i="1"/>
  <c r="R31" i="1"/>
  <c r="F56" i="1"/>
  <c r="Y56" i="1"/>
  <c r="U24" i="1"/>
  <c r="O24" i="1"/>
  <c r="AA22" i="1"/>
  <c r="X54" i="1"/>
  <c r="AA18" i="1"/>
  <c r="L54" i="1"/>
  <c r="U54" i="1"/>
  <c r="R54" i="1"/>
  <c r="O54" i="1"/>
  <c r="I54" i="1"/>
  <c r="F54" i="1"/>
  <c r="Y54" i="1"/>
  <c r="Y14" i="1"/>
  <c r="L14" i="1"/>
  <c r="I14" i="1"/>
  <c r="AA13" i="1"/>
  <c r="Z14" i="1"/>
  <c r="Z54" i="1"/>
  <c r="V57" i="1"/>
  <c r="AA193" i="1"/>
  <c r="X188" i="1"/>
  <c r="Y188" i="1"/>
  <c r="AA176" i="1"/>
  <c r="W211" i="1"/>
  <c r="V211" i="1"/>
  <c r="Y154" i="1"/>
  <c r="Z150" i="1"/>
  <c r="AA147" i="1"/>
  <c r="Z160" i="1"/>
  <c r="T214" i="1"/>
  <c r="AA133" i="1"/>
  <c r="Z139" i="1"/>
  <c r="Z88" i="1"/>
  <c r="U87" i="1"/>
  <c r="U89" i="1" s="1"/>
  <c r="AA71" i="1"/>
  <c r="T211" i="1"/>
  <c r="S211" i="1"/>
  <c r="AA51" i="1"/>
  <c r="AA47" i="1"/>
  <c r="S57" i="1"/>
  <c r="AA34" i="1"/>
  <c r="AA30" i="1"/>
  <c r="S214" i="1"/>
  <c r="T57" i="1"/>
  <c r="P57" i="1"/>
  <c r="M57" i="1"/>
  <c r="R39" i="1"/>
  <c r="Z206" i="1"/>
  <c r="M212" i="1"/>
  <c r="I205" i="1"/>
  <c r="I208" i="1" s="1"/>
  <c r="H212" i="1"/>
  <c r="Y206" i="1"/>
  <c r="Z205" i="1"/>
  <c r="AA172" i="1"/>
  <c r="Z188" i="1"/>
  <c r="Y187" i="1"/>
  <c r="I187" i="1"/>
  <c r="Y186" i="1"/>
  <c r="I186" i="1"/>
  <c r="AA156" i="1"/>
  <c r="G211" i="1"/>
  <c r="F150" i="1"/>
  <c r="F160" i="1"/>
  <c r="P211" i="1"/>
  <c r="R150" i="1"/>
  <c r="Y150" i="1"/>
  <c r="AA135" i="1"/>
  <c r="AA134" i="1"/>
  <c r="M211" i="1"/>
  <c r="AA119" i="1"/>
  <c r="O125" i="1"/>
  <c r="Z117" i="1"/>
  <c r="Z128" i="1"/>
  <c r="F128" i="1"/>
  <c r="Z109" i="1"/>
  <c r="AA100" i="1"/>
  <c r="AA127" i="1" s="1"/>
  <c r="Y213" i="1"/>
  <c r="AA102" i="1"/>
  <c r="I104" i="1"/>
  <c r="Y128" i="1"/>
  <c r="Z125" i="1"/>
  <c r="Z129" i="1" s="1"/>
  <c r="F125" i="1"/>
  <c r="F129" i="1" s="1"/>
  <c r="H211" i="1"/>
  <c r="Y95" i="1"/>
  <c r="Z87" i="1"/>
  <c r="Z89" i="1" s="1"/>
  <c r="Y87" i="1"/>
  <c r="F74" i="1"/>
  <c r="O74" i="1"/>
  <c r="Z74" i="1"/>
  <c r="AA61" i="1"/>
  <c r="D214" i="1"/>
  <c r="E57" i="1"/>
  <c r="Z39" i="1"/>
  <c r="Z45" i="1" s="1"/>
  <c r="Z213" i="1"/>
  <c r="AA202" i="1"/>
  <c r="AA207" i="1" s="1"/>
  <c r="AA198" i="1"/>
  <c r="O205" i="1"/>
  <c r="AA194" i="1"/>
  <c r="X181" i="1"/>
  <c r="AA177" i="1"/>
  <c r="AA173" i="1"/>
  <c r="Z167" i="1"/>
  <c r="AA166" i="1"/>
  <c r="R167" i="1"/>
  <c r="F167" i="1"/>
  <c r="Z154" i="1"/>
  <c r="AA153" i="1"/>
  <c r="AA149" i="1"/>
  <c r="AA143" i="1"/>
  <c r="AA142" i="1"/>
  <c r="Z122" i="1"/>
  <c r="AA108" i="1"/>
  <c r="AA106" i="1"/>
  <c r="Y104" i="1"/>
  <c r="AA201" i="1"/>
  <c r="AA200" i="1"/>
  <c r="AA196" i="1"/>
  <c r="F205" i="1"/>
  <c r="F208" i="1" s="1"/>
  <c r="F188" i="1"/>
  <c r="O186" i="1"/>
  <c r="O189" i="1" s="1"/>
  <c r="Z186" i="1"/>
  <c r="AA183" i="1"/>
  <c r="Y181" i="1"/>
  <c r="U181" i="1"/>
  <c r="I181" i="1"/>
  <c r="AA179" i="1"/>
  <c r="L181" i="1"/>
  <c r="AA171" i="1"/>
  <c r="AA165" i="1"/>
  <c r="X154" i="1"/>
  <c r="L154" i="1"/>
  <c r="X150" i="1"/>
  <c r="L150" i="1"/>
  <c r="AA141" i="1"/>
  <c r="AA136" i="1"/>
  <c r="O139" i="1"/>
  <c r="R122" i="1"/>
  <c r="L122" i="1"/>
  <c r="AA121" i="1"/>
  <c r="Y125" i="1"/>
  <c r="U122" i="1"/>
  <c r="I122" i="1"/>
  <c r="Y117" i="1"/>
  <c r="AA113" i="1"/>
  <c r="AA103" i="1"/>
  <c r="AA99" i="1"/>
  <c r="Z95" i="1"/>
  <c r="AA94" i="1"/>
  <c r="R95" i="1"/>
  <c r="F95" i="1"/>
  <c r="AA84" i="1"/>
  <c r="F88" i="1"/>
  <c r="AA76" i="1"/>
  <c r="Y74" i="1"/>
  <c r="O88" i="1"/>
  <c r="X74" i="1"/>
  <c r="L74" i="1"/>
  <c r="AA70" i="1"/>
  <c r="AA41" i="1"/>
  <c r="X39" i="1"/>
  <c r="L39" i="1"/>
  <c r="AA35" i="1"/>
  <c r="Y39" i="1"/>
  <c r="Y45" i="1" s="1"/>
  <c r="Z31" i="1"/>
  <c r="F31" i="1"/>
  <c r="Y31" i="1"/>
  <c r="L31" i="1"/>
  <c r="AA27" i="1"/>
  <c r="Z24" i="1"/>
  <c r="AA23" i="1"/>
  <c r="R24" i="1"/>
  <c r="F24" i="1"/>
  <c r="AA16" i="1"/>
  <c r="AA12" i="1"/>
  <c r="AA115" i="1"/>
  <c r="O117" i="1"/>
  <c r="AA111" i="1"/>
  <c r="I128" i="1"/>
  <c r="X109" i="1"/>
  <c r="L109" i="1"/>
  <c r="U109" i="1"/>
  <c r="I109" i="1"/>
  <c r="AA101" i="1"/>
  <c r="R104" i="1"/>
  <c r="F104" i="1"/>
  <c r="O104" i="1"/>
  <c r="AA93" i="1"/>
  <c r="I88" i="1"/>
  <c r="L87" i="1"/>
  <c r="L89" i="1" s="1"/>
  <c r="F87" i="1"/>
  <c r="AA82" i="1"/>
  <c r="AA80" i="1"/>
  <c r="F78" i="1"/>
  <c r="Y78" i="1"/>
  <c r="AA72" i="1"/>
  <c r="O87" i="1"/>
  <c r="U74" i="1"/>
  <c r="I74" i="1"/>
  <c r="AA67" i="1"/>
  <c r="Z63" i="1"/>
  <c r="AA62" i="1"/>
  <c r="R63" i="1"/>
  <c r="F63" i="1"/>
  <c r="Y49" i="1"/>
  <c r="U49" i="1"/>
  <c r="I49" i="1"/>
  <c r="X49" i="1"/>
  <c r="L49" i="1"/>
  <c r="AA37" i="1"/>
  <c r="U39" i="1"/>
  <c r="I39" i="1"/>
  <c r="AA33" i="1"/>
  <c r="AA29" i="1"/>
  <c r="U31" i="1"/>
  <c r="I31" i="1"/>
  <c r="AA20" i="1"/>
  <c r="AA6" i="1"/>
  <c r="AA10" i="1" s="1"/>
  <c r="AA175" i="1"/>
  <c r="Y126" i="1"/>
  <c r="AA120" i="1"/>
  <c r="AA114" i="1"/>
  <c r="F109" i="1"/>
  <c r="Y122" i="1"/>
  <c r="AA116" i="1"/>
  <c r="AA107" i="1"/>
  <c r="Z104" i="1"/>
  <c r="F117" i="1"/>
  <c r="Y109" i="1"/>
  <c r="O214" i="1" l="1"/>
  <c r="Z189" i="1"/>
  <c r="O208" i="1"/>
  <c r="U214" i="1"/>
  <c r="AA78" i="1"/>
  <c r="Q215" i="1"/>
  <c r="X129" i="1"/>
  <c r="Y161" i="1"/>
  <c r="P215" i="1"/>
  <c r="X208" i="1"/>
  <c r="D215" i="1"/>
  <c r="O129" i="1"/>
  <c r="R211" i="1"/>
  <c r="O89" i="1"/>
  <c r="Z208" i="1"/>
  <c r="F89" i="1"/>
  <c r="Y89" i="1"/>
  <c r="Y189" i="1"/>
  <c r="R129" i="1"/>
  <c r="I89" i="1"/>
  <c r="F189" i="1"/>
  <c r="Z212" i="1"/>
  <c r="I161" i="1"/>
  <c r="R208" i="1"/>
  <c r="Y208" i="1"/>
  <c r="F161" i="1"/>
  <c r="E215" i="1"/>
  <c r="U161" i="1"/>
  <c r="Y129" i="1"/>
  <c r="R89" i="1"/>
  <c r="I129" i="1"/>
  <c r="R189" i="1"/>
  <c r="L208" i="1"/>
  <c r="X189" i="1"/>
  <c r="L189" i="1"/>
  <c r="L161" i="1"/>
  <c r="I189" i="1"/>
  <c r="X89" i="1"/>
  <c r="U189" i="1"/>
  <c r="Z161" i="1"/>
  <c r="U208" i="1"/>
  <c r="X161" i="1"/>
  <c r="AA213" i="1"/>
  <c r="AA145" i="1"/>
  <c r="K215" i="1"/>
  <c r="AA187" i="1"/>
  <c r="AA159" i="1"/>
  <c r="U212" i="1"/>
  <c r="AA167" i="1"/>
  <c r="N215" i="1"/>
  <c r="R214" i="1"/>
  <c r="I214" i="1"/>
  <c r="I211" i="1"/>
  <c r="M215" i="1"/>
  <c r="W215" i="1"/>
  <c r="AA150" i="1"/>
  <c r="AA154" i="1"/>
  <c r="X211" i="1"/>
  <c r="J215" i="1"/>
  <c r="AA109" i="1"/>
  <c r="V215" i="1"/>
  <c r="G215" i="1"/>
  <c r="AA55" i="1"/>
  <c r="AA139" i="1"/>
  <c r="F214" i="1"/>
  <c r="X214" i="1"/>
  <c r="R212" i="1"/>
  <c r="AA88" i="1"/>
  <c r="U211" i="1"/>
  <c r="AA63" i="1"/>
  <c r="AA49" i="1"/>
  <c r="I212" i="1"/>
  <c r="F212" i="1"/>
  <c r="L211" i="1"/>
  <c r="AA39" i="1"/>
  <c r="AA45" i="1" s="1"/>
  <c r="L57" i="1"/>
  <c r="X212" i="1"/>
  <c r="U57" i="1"/>
  <c r="R57" i="1"/>
  <c r="L212" i="1"/>
  <c r="AA56" i="1"/>
  <c r="O212" i="1"/>
  <c r="O57" i="1"/>
  <c r="AA24" i="1"/>
  <c r="X57" i="1"/>
  <c r="I57" i="1"/>
  <c r="AA14" i="1"/>
  <c r="AA54" i="1"/>
  <c r="Y214" i="1"/>
  <c r="Y212" i="1"/>
  <c r="H215" i="1"/>
  <c r="Z57" i="1"/>
  <c r="S215" i="1"/>
  <c r="T215" i="1"/>
  <c r="Z214" i="1"/>
  <c r="AA87" i="1"/>
  <c r="AA89" i="1" s="1"/>
  <c r="AA74" i="1"/>
  <c r="Y57" i="1"/>
  <c r="AA186" i="1"/>
  <c r="AA181" i="1"/>
  <c r="AA160" i="1"/>
  <c r="AA117" i="1"/>
  <c r="Z211" i="1"/>
  <c r="AA104" i="1"/>
  <c r="AA128" i="1"/>
  <c r="AA95" i="1"/>
  <c r="Y211" i="1"/>
  <c r="F211" i="1"/>
  <c r="F57" i="1"/>
  <c r="AA126" i="1"/>
  <c r="AA31" i="1"/>
  <c r="AA205" i="1"/>
  <c r="AA206" i="1"/>
  <c r="O211" i="1"/>
  <c r="AA122" i="1"/>
  <c r="AA125" i="1"/>
  <c r="AA129" i="1" s="1"/>
  <c r="AA188" i="1"/>
  <c r="R215" i="1" l="1"/>
  <c r="F215" i="1"/>
  <c r="AA189" i="1"/>
  <c r="AA208" i="1"/>
  <c r="Y215" i="1"/>
  <c r="AA161" i="1"/>
  <c r="U215" i="1"/>
  <c r="I215" i="1"/>
  <c r="X215" i="1"/>
  <c r="AA212" i="1"/>
  <c r="O215" i="1"/>
  <c r="L215" i="1"/>
  <c r="AA57" i="1"/>
  <c r="AA214" i="1"/>
  <c r="Z215" i="1"/>
  <c r="AA211" i="1"/>
  <c r="AA215" i="1" l="1"/>
</calcChain>
</file>

<file path=xl/sharedStrings.xml><?xml version="1.0" encoding="utf-8"?>
<sst xmlns="http://schemas.openxmlformats.org/spreadsheetml/2006/main" count="204" uniqueCount="161">
  <si>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</si>
  <si>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</si>
  <si>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</si>
  <si>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</si>
  <si>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</si>
  <si>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</si>
  <si>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</si>
  <si>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Doctor of Nursing Practice</t>
  </si>
  <si>
    <t>SON Total</t>
  </si>
  <si>
    <t>Nursing Education Graduate Certificate</t>
  </si>
  <si>
    <t>Family Nurse Practitioner - Post Master's Cert.</t>
  </si>
  <si>
    <t>Adult Gerontological Nurse Practit PMCert.</t>
  </si>
  <si>
    <t>Adult Acute Care Nursing Specialist</t>
  </si>
  <si>
    <t>Nursing Anesthesia - Post Master's Certificate</t>
  </si>
  <si>
    <t>School of Nursing</t>
  </si>
  <si>
    <t>PhD</t>
  </si>
  <si>
    <t>SHS Total</t>
  </si>
  <si>
    <t>Wellness, Health Promotion</t>
  </si>
  <si>
    <t>Physical Therapy Total</t>
  </si>
  <si>
    <t>Complementary Med. &amp; Wellness Grad. Cert.</t>
  </si>
  <si>
    <t>Teaching &amp; Learning For Rehab Professionals</t>
  </si>
  <si>
    <t>Neurological Rehabilitation</t>
  </si>
  <si>
    <t>Orthopedics Graduate Certificate</t>
  </si>
  <si>
    <t>Pediatric Rehabilitation Graduate Certificat</t>
  </si>
  <si>
    <t>OMPT Graduate Certificate</t>
  </si>
  <si>
    <t>Physical Therapy tDPT</t>
  </si>
  <si>
    <t>Physical Therapy DScPT</t>
  </si>
  <si>
    <t>Physical Therapy DPT</t>
  </si>
  <si>
    <t>Exercise Science Total</t>
  </si>
  <si>
    <t>Clinical Exercise Science - Grad. Cert.</t>
  </si>
  <si>
    <t>School of Health Sciences</t>
  </si>
  <si>
    <t>SECS Total</t>
  </si>
  <si>
    <t>Mechanical Engineering Total</t>
  </si>
  <si>
    <t>Mechanical Engineering - Ph.D</t>
  </si>
  <si>
    <t>Systems Engineering Total</t>
  </si>
  <si>
    <t>Systems Engineering - Ph.D</t>
  </si>
  <si>
    <t>Electrical Engineering Total</t>
  </si>
  <si>
    <t xml:space="preserve">Electrical &amp; Computer Engineering - PhD </t>
  </si>
  <si>
    <t>CSE Total</t>
  </si>
  <si>
    <t>Computer Science &amp; Informatics - Ph.d</t>
  </si>
  <si>
    <t>Software Engineering -Master's</t>
  </si>
  <si>
    <t>Software Engineering  &amp; Info Tech-Master's</t>
  </si>
  <si>
    <t>Info Systems Engineering -Master's</t>
  </si>
  <si>
    <t>Computer Sci. &amp; Engineering - Master's</t>
  </si>
  <si>
    <t>Computer Science - Master's</t>
  </si>
  <si>
    <t>School of Engineering &amp; Computer Science</t>
  </si>
  <si>
    <t>Graduate Certificate</t>
  </si>
  <si>
    <t>SEHS Total</t>
  </si>
  <si>
    <t>TDES Totals</t>
  </si>
  <si>
    <t>Educational Studies - Master's</t>
  </si>
  <si>
    <t>Secondary Education - Master's</t>
  </si>
  <si>
    <t>Elementary Education - Master's</t>
  </si>
  <si>
    <t>Reading including Instructional Systems Total</t>
  </si>
  <si>
    <t>Reading - Ph.D</t>
  </si>
  <si>
    <t>Reading, Lang. Arts &amp; Lit. - Graduate Certificate</t>
  </si>
  <si>
    <t>Microcomputer Apps - Graduate Certificate</t>
  </si>
  <si>
    <t>Reading  - Master's</t>
  </si>
  <si>
    <t>Training &amp; Development - Master's</t>
  </si>
  <si>
    <t>Human Development/Child Studies Total</t>
  </si>
  <si>
    <t>Early Childhood - Ph.D.</t>
  </si>
  <si>
    <t>Special Education - Master's</t>
  </si>
  <si>
    <t>Early Childhood - Master's</t>
  </si>
  <si>
    <t xml:space="preserve">Education Leadership Totals </t>
  </si>
  <si>
    <t>Educational Leadership - Ph.D.</t>
  </si>
  <si>
    <t>Higher Education - Post Master's Cert.</t>
  </si>
  <si>
    <t>Educational Administration - Grad. Cert.</t>
  </si>
  <si>
    <t>4650/51</t>
  </si>
  <si>
    <t>Education Specialist - Grad. Cert.</t>
  </si>
  <si>
    <t>Educational Leadership - Master's</t>
  </si>
  <si>
    <t>Education - Master's</t>
  </si>
  <si>
    <t>Counseling Totals</t>
  </si>
  <si>
    <t>Counseling - Ph.D</t>
  </si>
  <si>
    <t>Counseling - Master's</t>
  </si>
  <si>
    <t>School of Education &amp; Human Services</t>
  </si>
  <si>
    <t>SBA Total</t>
  </si>
  <si>
    <t>Producation Operations Management - Grad. Cert.</t>
  </si>
  <si>
    <t>Human Resource Management - Grad. Cert.</t>
  </si>
  <si>
    <t>Marking - Graduate Certificate</t>
  </si>
  <si>
    <t>Management Information Systems Total</t>
  </si>
  <si>
    <t>Management Information Systems- Grad. Certificate</t>
  </si>
  <si>
    <t>Information Technology Management - Master's</t>
  </si>
  <si>
    <t>Management Total</t>
  </si>
  <si>
    <t>International Business - Graduate Certificate</t>
  </si>
  <si>
    <t>Business Administration - Graduate Certificate</t>
  </si>
  <si>
    <t>Management - Executive MBA</t>
  </si>
  <si>
    <t>MBA - Master's</t>
  </si>
  <si>
    <t>General Management - Graduate Certificate</t>
  </si>
  <si>
    <t>Finance - Graduate Certificate</t>
  </si>
  <si>
    <t>Business Economics - Graduate Certificate</t>
  </si>
  <si>
    <t>Accounting Total</t>
  </si>
  <si>
    <t>Accounting - Graduate Certificate</t>
  </si>
  <si>
    <t>Accounting - Master's</t>
  </si>
  <si>
    <t>School of Business Administration</t>
  </si>
  <si>
    <t>CAS Total</t>
  </si>
  <si>
    <t>Public Administration - Master's</t>
  </si>
  <si>
    <t>Physics Totals</t>
  </si>
  <si>
    <t xml:space="preserve">Biomed Sci: Medical Physics Ph.D. </t>
  </si>
  <si>
    <t>Physics - Master's</t>
  </si>
  <si>
    <t>MTD Total</t>
  </si>
  <si>
    <t>Music Education - Ph.D.</t>
  </si>
  <si>
    <t>Music Education - Grad Certificate</t>
  </si>
  <si>
    <t>Total Master's</t>
  </si>
  <si>
    <t>Music Education - Master's</t>
  </si>
  <si>
    <t>General Performance - Master's</t>
  </si>
  <si>
    <t>Mathematics Total</t>
  </si>
  <si>
    <t>Applied Mathematics - Ph.D.</t>
  </si>
  <si>
    <t>Statistical Methods - Graduate Certificate</t>
  </si>
  <si>
    <t>Mathematical Statistics - Master's</t>
  </si>
  <si>
    <t>Applied Mathematics - Master's</t>
  </si>
  <si>
    <t>Mathematics - Master's</t>
  </si>
  <si>
    <t>Linguistics Total</t>
  </si>
  <si>
    <t>Teaching ESL - Graduate Certificate</t>
  </si>
  <si>
    <t>Linguistics - Master's</t>
  </si>
  <si>
    <t>Chemistry Total</t>
  </si>
  <si>
    <t>Biomed Science: Envi Chemistry - Ph.D.</t>
  </si>
  <si>
    <t>Chemistry - Master's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</si>
  <si>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</si>
  <si>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</si>
  <si>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</si>
  <si>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</si>
  <si>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</si>
  <si>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</si>
  <si>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</si>
  <si>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</si>
  <si>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</si>
  <si>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</si>
  <si>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</si>
  <si>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</si>
  <si>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</si>
  <si>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</si>
  <si>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</si>
  <si>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English  - Master's</t>
  </si>
  <si>
    <t>History - Master's</t>
  </si>
  <si>
    <t>Liberal Studies  - Master's</t>
  </si>
  <si>
    <t>Vocal Pedagogy - Master's</t>
  </si>
  <si>
    <t>Vocal Performance - Master's</t>
  </si>
  <si>
    <t>Piano Pedagogy - Master's</t>
  </si>
  <si>
    <t>Conducting - Master's</t>
  </si>
  <si>
    <t>2011-2012 Degrees Awarded by Gender and Ethnicity</t>
  </si>
  <si>
    <t>Biology  - Master's</t>
  </si>
  <si>
    <t>Biology - MS</t>
  </si>
  <si>
    <t>Biomedical Sciences - Graduate Certificate</t>
  </si>
  <si>
    <t>Bio Med Sci: Bio Communication - Ph.D.</t>
  </si>
  <si>
    <t>Biology Total</t>
  </si>
  <si>
    <t>Piano Pedagogy - Grad Certificate</t>
  </si>
  <si>
    <t>Piano Performance - Grad Certificate</t>
  </si>
  <si>
    <t>4610/15</t>
  </si>
  <si>
    <t>Mechanical Engineering - Master's</t>
  </si>
  <si>
    <t>Systems Engineering - Master's</t>
  </si>
  <si>
    <t>Engineering/Indust. Management - Master's</t>
  </si>
  <si>
    <t>Industrial &amp; Systems Engineering - Master's</t>
  </si>
  <si>
    <t>Electrical &amp; Computer Engineering - Master's</t>
  </si>
  <si>
    <t>Embedded Systems - Master's</t>
  </si>
  <si>
    <t>Mechatronics</t>
  </si>
  <si>
    <t>Safety Management - Master's</t>
  </si>
  <si>
    <t>Exercise Science - Master's</t>
  </si>
  <si>
    <t>Physical Therapy - Master's</t>
  </si>
  <si>
    <t>Nursing Anesthesia - Master's</t>
  </si>
  <si>
    <t>Nursing Education - Master's</t>
  </si>
  <si>
    <t>Adult Gerontological Nurse Practit. - Master's</t>
  </si>
  <si>
    <t>Family Nurse Practitioner - Master's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</si>
</sst>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808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6">
    <xf numFmtId="0" fontId="0" fillId="0" borderId="0" xfId="0"/>
    <xf numFmtId="0" fontId="2" fillId="0" borderId="0" xfId="0" applyFont="1"/>
    <xf numFmtId="0" fontId="2" fillId="0" borderId="0" xfId="0" applyFont="1" applyBorder="1"/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3" fontId="5" fillId="5" borderId="2" xfId="0" applyNumberFormat="1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5" fillId="5" borderId="6" xfId="0" applyFont="1" applyFill="1" applyBorder="1" applyAlignment="1">
      <alignment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/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3" fontId="3" fillId="6" borderId="2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" fontId="5" fillId="7" borderId="2" xfId="0" applyNumberFormat="1" applyFont="1" applyFill="1" applyBorder="1" applyAlignment="1">
      <alignment vertical="center"/>
    </xf>
    <xf numFmtId="3" fontId="5" fillId="7" borderId="3" xfId="0" applyNumberFormat="1" applyFont="1" applyFill="1" applyBorder="1" applyAlignment="1">
      <alignment vertical="center"/>
    </xf>
    <xf numFmtId="0" fontId="5" fillId="7" borderId="6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3" fontId="2" fillId="3" borderId="5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/>
    <xf numFmtId="3" fontId="3" fillId="8" borderId="4" xfId="0" applyNumberFormat="1" applyFont="1" applyFill="1" applyBorder="1" applyAlignment="1">
      <alignment vertical="center"/>
    </xf>
    <xf numFmtId="3" fontId="3" fillId="8" borderId="0" xfId="0" applyNumberFormat="1" applyFont="1" applyFill="1" applyAlignment="1">
      <alignment vertical="center"/>
    </xf>
    <xf numFmtId="0" fontId="3" fillId="8" borderId="4" xfId="0" applyFont="1" applyFill="1" applyBorder="1" applyAlignment="1">
      <alignment vertical="center"/>
    </xf>
    <xf numFmtId="0" fontId="3" fillId="8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>
      <alignment vertical="center"/>
    </xf>
    <xf numFmtId="3" fontId="3" fillId="9" borderId="2" xfId="0" applyNumberFormat="1" applyFont="1" applyFill="1" applyBorder="1" applyAlignment="1">
      <alignment vertical="center"/>
    </xf>
    <xf numFmtId="3" fontId="3" fillId="9" borderId="3" xfId="0" applyNumberFormat="1" applyFont="1" applyFill="1" applyBorder="1" applyAlignment="1">
      <alignment vertical="center"/>
    </xf>
    <xf numFmtId="3" fontId="3" fillId="9" borderId="6" xfId="0" applyNumberFormat="1" applyFont="1" applyFill="1" applyBorder="1" applyAlignment="1">
      <alignment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" fontId="5" fillId="10" borderId="2" xfId="0" applyNumberFormat="1" applyFont="1" applyFill="1" applyBorder="1" applyAlignment="1">
      <alignment vertical="center"/>
    </xf>
    <xf numFmtId="3" fontId="5" fillId="10" borderId="3" xfId="0" applyNumberFormat="1" applyFont="1" applyFill="1" applyBorder="1" applyAlignment="1">
      <alignment vertical="center"/>
    </xf>
    <xf numFmtId="0" fontId="5" fillId="10" borderId="3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/>
    </xf>
    <xf numFmtId="0" fontId="3" fillId="0" borderId="0" xfId="0" applyFont="1" applyBorder="1"/>
    <xf numFmtId="3" fontId="2" fillId="3" borderId="0" xfId="0" applyNumberFormat="1" applyFont="1" applyFill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3" fillId="11" borderId="6" xfId="0" applyFont="1" applyFill="1" applyBorder="1" applyAlignment="1">
      <alignment vertical="center"/>
    </xf>
    <xf numFmtId="0" fontId="3" fillId="11" borderId="3" xfId="0" applyFont="1" applyFill="1" applyBorder="1" applyAlignment="1">
      <alignment horizontal="center" vertical="center"/>
    </xf>
    <xf numFmtId="3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3" fontId="3" fillId="12" borderId="2" xfId="0" applyNumberFormat="1" applyFont="1" applyFill="1" applyBorder="1" applyAlignment="1">
      <alignment vertical="center"/>
    </xf>
    <xf numFmtId="3" fontId="3" fillId="12" borderId="3" xfId="0" applyNumberFormat="1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3" fillId="12" borderId="6" xfId="0" applyFont="1" applyFill="1" applyBorder="1" applyAlignment="1">
      <alignment vertical="center"/>
    </xf>
    <xf numFmtId="0" fontId="3" fillId="12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13" borderId="2" xfId="0" applyNumberFormat="1" applyFont="1" applyFill="1" applyBorder="1" applyAlignment="1">
      <alignment vertical="center"/>
    </xf>
    <xf numFmtId="3" fontId="3" fillId="13" borderId="3" xfId="0" applyNumberFormat="1" applyFont="1" applyFill="1" applyBorder="1" applyAlignment="1">
      <alignment vertical="center"/>
    </xf>
    <xf numFmtId="0" fontId="3" fillId="13" borderId="2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0" fontId="3" fillId="13" borderId="6" xfId="0" applyFont="1" applyFill="1" applyBorder="1" applyAlignment="1">
      <alignment vertical="center"/>
    </xf>
    <xf numFmtId="0" fontId="3" fillId="13" borderId="3" xfId="0" applyFont="1" applyFill="1" applyBorder="1" applyAlignment="1">
      <alignment horizontal="center" vertical="center"/>
    </xf>
    <xf numFmtId="3" fontId="5" fillId="14" borderId="2" xfId="0" applyNumberFormat="1" applyFont="1" applyFill="1" applyBorder="1" applyAlignment="1">
      <alignment vertical="center"/>
    </xf>
    <xf numFmtId="3" fontId="5" fillId="14" borderId="3" xfId="0" applyNumberFormat="1" applyFont="1" applyFill="1" applyBorder="1" applyAlignment="1">
      <alignment vertical="center"/>
    </xf>
    <xf numFmtId="0" fontId="5" fillId="14" borderId="3" xfId="0" applyFont="1" applyFill="1" applyBorder="1" applyAlignment="1">
      <alignment vertical="center"/>
    </xf>
    <xf numFmtId="0" fontId="5" fillId="14" borderId="6" xfId="0" applyFont="1" applyFill="1" applyBorder="1" applyAlignment="1">
      <alignment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</xf>
    <xf numFmtId="3" fontId="3" fillId="15" borderId="2" xfId="0" applyNumberFormat="1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3" fontId="3" fillId="15" borderId="6" xfId="0" applyNumberFormat="1" applyFont="1" applyFill="1" applyBorder="1" applyAlignment="1">
      <alignment vertical="center"/>
    </xf>
    <xf numFmtId="0" fontId="3" fillId="15" borderId="3" xfId="0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vertical="center"/>
    </xf>
    <xf numFmtId="3" fontId="5" fillId="16" borderId="2" xfId="0" applyNumberFormat="1" applyFont="1" applyFill="1" applyBorder="1" applyAlignment="1">
      <alignment vertical="center"/>
    </xf>
    <xf numFmtId="3" fontId="5" fillId="16" borderId="3" xfId="0" applyNumberFormat="1" applyFont="1" applyFill="1" applyBorder="1" applyAlignment="1">
      <alignment vertical="center"/>
    </xf>
    <xf numFmtId="0" fontId="5" fillId="16" borderId="3" xfId="0" applyFont="1" applyFill="1" applyBorder="1" applyAlignment="1">
      <alignment vertical="center"/>
    </xf>
    <xf numFmtId="0" fontId="5" fillId="16" borderId="6" xfId="0" applyFont="1" applyFill="1" applyBorder="1" applyAlignment="1">
      <alignment vertical="center"/>
    </xf>
    <xf numFmtId="0" fontId="3" fillId="16" borderId="3" xfId="0" applyFont="1" applyFill="1" applyBorder="1" applyAlignment="1">
      <alignment horizontal="center" vertical="center"/>
    </xf>
    <xf numFmtId="0" fontId="3" fillId="16" borderId="3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horizontal="right" vertical="center"/>
    </xf>
    <xf numFmtId="0" fontId="0" fillId="0" borderId="0" xfId="0" applyBorder="1"/>
    <xf numFmtId="3" fontId="5" fillId="0" borderId="4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15" borderId="2" xfId="0" applyFont="1" applyFill="1" applyBorder="1" applyAlignment="1">
      <alignment horizontal="left" vertical="center"/>
    </xf>
    <xf numFmtId="0" fontId="5" fillId="15" borderId="3" xfId="0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6" xfId="0" applyFont="1" applyFill="1" applyBorder="1" applyAlignment="1">
      <alignment horizontal="left"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horizontal="center" vertical="center" wrapText="1"/>
    </xf>
    <xf numFmtId="0" fontId="6" fillId="17" borderId="5" xfId="0" applyFont="1" applyFill="1" applyBorder="1" applyAlignment="1">
      <alignment horizontal="center" vertical="center" wrapText="1"/>
    </xf>
    <xf numFmtId="0" fontId="6" fillId="17" borderId="0" xfId="0" applyFont="1" applyFill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 wrapText="1"/>
    </xf>
    <xf numFmtId="0" fontId="6" fillId="17" borderId="7" xfId="0" applyFont="1" applyFill="1" applyBorder="1" applyAlignment="1">
      <alignment horizontal="center" vertical="center"/>
    </xf>
    <xf numFmtId="0" fontId="7" fillId="17" borderId="0" xfId="0" applyFont="1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8" fillId="0" borderId="0" xfId="0" applyFont="1" applyFill="1" applyAlignment="1"/>
    <xf numFmtId="0" fontId="0" fillId="0" borderId="0" xfId="0" applyFill="1" applyAlignment="1">
      <alignment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3" fontId="2" fillId="8" borderId="0" xfId="0" applyNumberFormat="1" applyFont="1" applyFill="1" applyBorder="1" applyAlignment="1">
      <alignment vertical="center"/>
    </xf>
    <xf numFmtId="3" fontId="2" fillId="8" borderId="4" xfId="0" applyNumberFormat="1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3" fillId="8" borderId="6" xfId="0" applyFont="1" applyFill="1" applyBorder="1" applyAlignment="1" applyProtection="1">
      <alignment vertical="center"/>
      <protection locked="0"/>
    </xf>
    <xf numFmtId="0" fontId="3" fillId="8" borderId="3" xfId="0" applyFont="1" applyFill="1" applyBorder="1" applyAlignment="1" applyProtection="1">
      <alignment vertical="center"/>
      <protection locked="0"/>
    </xf>
    <xf numFmtId="0" fontId="3" fillId="8" borderId="2" xfId="0" applyFont="1" applyFill="1" applyBorder="1" applyAlignment="1" applyProtection="1">
      <alignment vertical="center"/>
      <protection locked="0"/>
    </xf>
    <xf numFmtId="3" fontId="3" fillId="3" borderId="10" xfId="0" applyNumberFormat="1" applyFont="1" applyFill="1" applyBorder="1" applyAlignment="1">
      <alignment vertical="center"/>
    </xf>
    <xf numFmtId="0" fontId="3" fillId="18" borderId="3" xfId="0" applyFont="1" applyFill="1" applyBorder="1" applyAlignment="1">
      <alignment horizontal="center" vertical="center"/>
    </xf>
    <xf numFmtId="0" fontId="3" fillId="18" borderId="3" xfId="0" applyFont="1" applyFill="1" applyBorder="1" applyAlignment="1">
      <alignment horizontal="right" vertical="center"/>
    </xf>
    <xf numFmtId="0" fontId="3" fillId="18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0" fontId="6" fillId="17" borderId="0" xfId="0" applyFont="1" applyFill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left" vertical="center"/>
    </xf>
    <xf numFmtId="0" fontId="3" fillId="11" borderId="3" xfId="0" applyFont="1" applyFill="1" applyBorder="1" applyAlignment="1">
      <alignment horizontal="left" vertical="center"/>
    </xf>
    <xf numFmtId="0" fontId="3" fillId="11" borderId="2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1"/>
  <sheetViews>
    <sheetView tabSelected="1" zoomScaleNormal="100" workbookViewId="0">
      <pane xSplit="3" ySplit="3" topLeftCell="D128" activePane="bottomRight" state="frozen"/>
      <selection pane="topRight" activeCell="D1" sqref="D1"/>
      <selection pane="bottomLeft" activeCell="A4" sqref="A4"/>
      <selection pane="bottomRight"/>
    </sheetView>
  </sheetViews>
  <sheetFormatPr defaultRowHeight="13.2" x14ac:dyDescent="0.25"/>
  <cols>
    <col min="1" max="1" width="39.109375" style="1" customWidth="1"/>
    <col min="2" max="2" width="10.5546875" style="1" bestFit="1" customWidth="1"/>
    <col min="3" max="3" width="8.88671875" style="1"/>
  </cols>
  <sheetData>
    <row r="1" spans="1:27" ht="15.6" x14ac:dyDescent="0.3">
      <c r="A1" s="201" t="s">
        <v>138</v>
      </c>
      <c r="B1" s="27"/>
      <c r="C1" s="27"/>
      <c r="D1" s="50"/>
      <c r="E1" s="43"/>
      <c r="F1" s="200"/>
      <c r="G1" s="28"/>
      <c r="H1" s="28"/>
      <c r="I1" s="28"/>
      <c r="J1" s="50"/>
      <c r="K1" s="43"/>
      <c r="L1" s="200"/>
      <c r="M1" s="43"/>
      <c r="N1" s="28"/>
      <c r="O1" s="28"/>
      <c r="P1" s="50"/>
      <c r="Q1" s="43"/>
      <c r="R1" s="200"/>
      <c r="S1" s="28"/>
      <c r="T1" s="28"/>
      <c r="U1" s="28"/>
      <c r="V1" s="50"/>
      <c r="W1" s="43"/>
      <c r="X1" s="200"/>
      <c r="Y1" s="199"/>
      <c r="Z1" s="199"/>
      <c r="AA1" s="198"/>
    </row>
    <row r="2" spans="1:27" x14ac:dyDescent="0.25">
      <c r="A2" s="197"/>
      <c r="B2" s="244" t="s">
        <v>130</v>
      </c>
      <c r="C2" s="188" t="s">
        <v>129</v>
      </c>
      <c r="D2" s="229" t="s">
        <v>128</v>
      </c>
      <c r="E2" s="230"/>
      <c r="F2" s="231"/>
      <c r="G2" s="228" t="s">
        <v>127</v>
      </c>
      <c r="H2" s="228"/>
      <c r="I2" s="228"/>
      <c r="J2" s="229" t="s">
        <v>126</v>
      </c>
      <c r="K2" s="230"/>
      <c r="L2" s="231"/>
      <c r="M2" s="228" t="s">
        <v>125</v>
      </c>
      <c r="N2" s="228"/>
      <c r="O2" s="228"/>
      <c r="P2" s="229" t="s">
        <v>124</v>
      </c>
      <c r="Q2" s="230"/>
      <c r="R2" s="231"/>
      <c r="S2" s="228" t="s">
        <v>123</v>
      </c>
      <c r="T2" s="228"/>
      <c r="U2" s="228"/>
      <c r="V2" s="229" t="s">
        <v>122</v>
      </c>
      <c r="W2" s="230"/>
      <c r="X2" s="231"/>
      <c r="Y2" s="241" t="s">
        <v>117</v>
      </c>
      <c r="Z2" s="242"/>
      <c r="AA2" s="243"/>
    </row>
    <row r="3" spans="1:27" ht="13.8" thickBot="1" x14ac:dyDescent="0.3">
      <c r="A3" s="197"/>
      <c r="B3" s="245"/>
      <c r="C3" s="196" t="s">
        <v>121</v>
      </c>
      <c r="D3" s="194" t="s">
        <v>119</v>
      </c>
      <c r="E3" s="193" t="s">
        <v>120</v>
      </c>
      <c r="F3" s="192" t="s">
        <v>117</v>
      </c>
      <c r="G3" s="195" t="s">
        <v>119</v>
      </c>
      <c r="H3" s="195" t="s">
        <v>118</v>
      </c>
      <c r="I3" s="195" t="s">
        <v>117</v>
      </c>
      <c r="J3" s="190" t="s">
        <v>119</v>
      </c>
      <c r="K3" s="189" t="s">
        <v>118</v>
      </c>
      <c r="L3" s="188" t="s">
        <v>117</v>
      </c>
      <c r="M3" s="194" t="s">
        <v>119</v>
      </c>
      <c r="N3" s="191" t="s">
        <v>118</v>
      </c>
      <c r="O3" s="191" t="s">
        <v>117</v>
      </c>
      <c r="P3" s="194" t="s">
        <v>119</v>
      </c>
      <c r="Q3" s="193" t="s">
        <v>118</v>
      </c>
      <c r="R3" s="192" t="s">
        <v>117</v>
      </c>
      <c r="S3" s="191" t="s">
        <v>119</v>
      </c>
      <c r="T3" s="191" t="s">
        <v>118</v>
      </c>
      <c r="U3" s="191" t="s">
        <v>117</v>
      </c>
      <c r="V3" s="190" t="s">
        <v>119</v>
      </c>
      <c r="W3" s="189" t="s">
        <v>118</v>
      </c>
      <c r="X3" s="188" t="s">
        <v>117</v>
      </c>
      <c r="Y3" s="187" t="s">
        <v>119</v>
      </c>
      <c r="Z3" s="187" t="s">
        <v>118</v>
      </c>
      <c r="AA3" s="186" t="s">
        <v>117</v>
      </c>
    </row>
    <row r="4" spans="1:27" ht="13.8" thickBot="1" x14ac:dyDescent="0.3">
      <c r="A4" s="185" t="s">
        <v>116</v>
      </c>
      <c r="B4" s="184"/>
      <c r="C4" s="184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2"/>
    </row>
    <row r="5" spans="1:27" x14ac:dyDescent="0.25">
      <c r="A5" s="104"/>
      <c r="B5" s="27"/>
      <c r="C5" s="27"/>
      <c r="D5" s="42"/>
      <c r="E5" s="41"/>
      <c r="F5" s="40"/>
      <c r="G5" s="98"/>
      <c r="H5" s="98"/>
      <c r="I5" s="98"/>
      <c r="J5" s="42"/>
      <c r="K5" s="41"/>
      <c r="L5" s="40"/>
      <c r="M5" s="42"/>
      <c r="N5" s="98"/>
      <c r="O5" s="98"/>
      <c r="P5" s="42"/>
      <c r="Q5" s="41"/>
      <c r="R5" s="40"/>
      <c r="S5" s="98"/>
      <c r="T5" s="98"/>
      <c r="U5" s="98"/>
      <c r="V5" s="42"/>
      <c r="W5" s="41"/>
      <c r="X5" s="40"/>
      <c r="Y5" s="39"/>
      <c r="Z5" s="39"/>
      <c r="AA5" s="38"/>
    </row>
    <row r="6" spans="1:27" s="1" customFormat="1" x14ac:dyDescent="0.25">
      <c r="A6" s="204" t="s">
        <v>139</v>
      </c>
      <c r="B6" s="205">
        <v>1105</v>
      </c>
      <c r="C6" s="205">
        <v>7</v>
      </c>
      <c r="D6" s="206">
        <v>1</v>
      </c>
      <c r="E6" s="207">
        <v>1</v>
      </c>
      <c r="F6" s="11">
        <f>D6+E6</f>
        <v>2</v>
      </c>
      <c r="G6" s="206">
        <v>0</v>
      </c>
      <c r="H6" s="207">
        <v>0</v>
      </c>
      <c r="I6" s="11">
        <f>G6+H6</f>
        <v>0</v>
      </c>
      <c r="J6" s="206">
        <v>0</v>
      </c>
      <c r="K6" s="207">
        <v>0</v>
      </c>
      <c r="L6" s="11">
        <f>J6+K6</f>
        <v>0</v>
      </c>
      <c r="M6" s="206">
        <v>0</v>
      </c>
      <c r="N6" s="207">
        <v>0</v>
      </c>
      <c r="O6" s="11">
        <f>M6+N6</f>
        <v>0</v>
      </c>
      <c r="P6" s="206">
        <v>0</v>
      </c>
      <c r="Q6" s="207">
        <v>0</v>
      </c>
      <c r="R6" s="11">
        <f>P6+Q6</f>
        <v>0</v>
      </c>
      <c r="S6" s="206">
        <v>0</v>
      </c>
      <c r="T6" s="207">
        <v>0</v>
      </c>
      <c r="U6" s="11">
        <f>S6+T6</f>
        <v>0</v>
      </c>
      <c r="V6" s="206">
        <v>0</v>
      </c>
      <c r="W6" s="207">
        <v>0</v>
      </c>
      <c r="X6" s="11">
        <f>V6+W6</f>
        <v>0</v>
      </c>
      <c r="Y6" s="10">
        <f>D6+G6+J6+M6+P6+S6+V6</f>
        <v>1</v>
      </c>
      <c r="Z6" s="10">
        <f>E6+H6+K6+N6+Q6+T6+W6</f>
        <v>1</v>
      </c>
      <c r="AA6" s="178">
        <f>F6+I6+L6+O6+R6+U6+X6</f>
        <v>2</v>
      </c>
    </row>
    <row r="7" spans="1:27" x14ac:dyDescent="0.25">
      <c r="A7" s="204" t="s">
        <v>140</v>
      </c>
      <c r="B7" s="205">
        <v>1105</v>
      </c>
      <c r="C7" s="205">
        <v>7</v>
      </c>
      <c r="D7" s="206">
        <v>4</v>
      </c>
      <c r="E7" s="207">
        <v>4</v>
      </c>
      <c r="F7" s="11">
        <f t="shared" ref="F7:F9" si="0">D7+E7</f>
        <v>8</v>
      </c>
      <c r="G7" s="206">
        <v>0</v>
      </c>
      <c r="H7" s="207">
        <v>0</v>
      </c>
      <c r="I7" s="11">
        <f t="shared" ref="I7:I8" si="1">G7+H7</f>
        <v>0</v>
      </c>
      <c r="J7" s="206">
        <v>0</v>
      </c>
      <c r="K7" s="207">
        <v>0</v>
      </c>
      <c r="L7" s="11">
        <f t="shared" ref="L7:L9" si="2">J7+K7</f>
        <v>0</v>
      </c>
      <c r="M7" s="206">
        <v>0</v>
      </c>
      <c r="N7" s="207">
        <v>0</v>
      </c>
      <c r="O7" s="11">
        <f t="shared" ref="O7:O9" si="3">M7+N7</f>
        <v>0</v>
      </c>
      <c r="P7" s="206">
        <v>0</v>
      </c>
      <c r="Q7" s="207">
        <v>0</v>
      </c>
      <c r="R7" s="11">
        <f t="shared" ref="R7:R9" si="4">P7+Q7</f>
        <v>0</v>
      </c>
      <c r="S7" s="206">
        <v>0</v>
      </c>
      <c r="T7" s="207">
        <v>0</v>
      </c>
      <c r="U7" s="11">
        <f t="shared" ref="U7:U9" si="5">S7+T7</f>
        <v>0</v>
      </c>
      <c r="V7" s="206">
        <v>0</v>
      </c>
      <c r="W7" s="207">
        <v>0</v>
      </c>
      <c r="X7" s="11">
        <f t="shared" ref="X7:X9" si="6">V7+W7</f>
        <v>0</v>
      </c>
      <c r="Y7" s="10">
        <f t="shared" ref="Y7:Y9" si="7">D7+G7+J7+M7+P7+S7+V7</f>
        <v>4</v>
      </c>
      <c r="Z7" s="10">
        <f t="shared" ref="Z7:Z9" si="8">E7+H7+K7+N7+Q7+T7+W7</f>
        <v>4</v>
      </c>
      <c r="AA7" s="178">
        <f t="shared" ref="AA7:AA9" si="9">F7+I7+L7+O7+R7+U7+X7</f>
        <v>8</v>
      </c>
    </row>
    <row r="8" spans="1:27" x14ac:dyDescent="0.25">
      <c r="A8" s="204" t="s">
        <v>141</v>
      </c>
      <c r="B8" s="205">
        <v>1107</v>
      </c>
      <c r="C8" s="205">
        <v>6</v>
      </c>
      <c r="D8" s="206">
        <v>2</v>
      </c>
      <c r="E8" s="207">
        <v>1</v>
      </c>
      <c r="F8" s="11">
        <f t="shared" si="0"/>
        <v>3</v>
      </c>
      <c r="G8" s="206">
        <v>1</v>
      </c>
      <c r="H8" s="207">
        <v>0</v>
      </c>
      <c r="I8" s="11">
        <f t="shared" si="1"/>
        <v>1</v>
      </c>
      <c r="J8" s="206">
        <v>0</v>
      </c>
      <c r="K8" s="207">
        <v>0</v>
      </c>
      <c r="L8" s="11">
        <f t="shared" si="2"/>
        <v>0</v>
      </c>
      <c r="M8" s="206">
        <v>0</v>
      </c>
      <c r="N8" s="207">
        <v>0</v>
      </c>
      <c r="O8" s="11">
        <f t="shared" si="3"/>
        <v>0</v>
      </c>
      <c r="P8" s="206">
        <v>0</v>
      </c>
      <c r="Q8" s="207">
        <v>0</v>
      </c>
      <c r="R8" s="11">
        <f t="shared" si="4"/>
        <v>0</v>
      </c>
      <c r="S8" s="206">
        <v>0</v>
      </c>
      <c r="T8" s="207">
        <v>0</v>
      </c>
      <c r="U8" s="11">
        <f t="shared" si="5"/>
        <v>0</v>
      </c>
      <c r="V8" s="206">
        <v>0</v>
      </c>
      <c r="W8" s="207">
        <v>0</v>
      </c>
      <c r="X8" s="11">
        <f t="shared" si="6"/>
        <v>0</v>
      </c>
      <c r="Y8" s="10">
        <f t="shared" si="7"/>
        <v>3</v>
      </c>
      <c r="Z8" s="10">
        <f t="shared" si="8"/>
        <v>1</v>
      </c>
      <c r="AA8" s="178">
        <f t="shared" si="9"/>
        <v>4</v>
      </c>
    </row>
    <row r="9" spans="1:27" ht="13.8" thickBot="1" x14ac:dyDescent="0.3">
      <c r="A9" s="204" t="s">
        <v>142</v>
      </c>
      <c r="B9" s="205">
        <v>1115</v>
      </c>
      <c r="C9" s="205">
        <v>9</v>
      </c>
      <c r="D9" s="206">
        <v>0</v>
      </c>
      <c r="E9" s="207">
        <v>1</v>
      </c>
      <c r="F9" s="11">
        <f t="shared" si="0"/>
        <v>1</v>
      </c>
      <c r="G9" s="206">
        <v>0</v>
      </c>
      <c r="H9" s="207">
        <v>0</v>
      </c>
      <c r="I9" s="11">
        <f>G9+H9</f>
        <v>0</v>
      </c>
      <c r="J9" s="206">
        <v>0</v>
      </c>
      <c r="K9" s="207">
        <v>0</v>
      </c>
      <c r="L9" s="11">
        <f t="shared" si="2"/>
        <v>0</v>
      </c>
      <c r="M9" s="206">
        <v>0</v>
      </c>
      <c r="N9" s="207">
        <v>0</v>
      </c>
      <c r="O9" s="11">
        <f t="shared" si="3"/>
        <v>0</v>
      </c>
      <c r="P9" s="206">
        <v>0</v>
      </c>
      <c r="Q9" s="207">
        <v>0</v>
      </c>
      <c r="R9" s="11">
        <f t="shared" si="4"/>
        <v>0</v>
      </c>
      <c r="S9" s="206">
        <v>0</v>
      </c>
      <c r="T9" s="207">
        <v>1</v>
      </c>
      <c r="U9" s="11">
        <f t="shared" si="5"/>
        <v>1</v>
      </c>
      <c r="V9" s="206">
        <v>0</v>
      </c>
      <c r="W9" s="207">
        <v>0</v>
      </c>
      <c r="X9" s="11">
        <f t="shared" si="6"/>
        <v>0</v>
      </c>
      <c r="Y9" s="10">
        <f t="shared" si="7"/>
        <v>0</v>
      </c>
      <c r="Z9" s="10">
        <f t="shared" si="8"/>
        <v>2</v>
      </c>
      <c r="AA9" s="178">
        <f t="shared" si="9"/>
        <v>2</v>
      </c>
    </row>
    <row r="10" spans="1:27" ht="13.8" thickBot="1" x14ac:dyDescent="0.3">
      <c r="A10" s="56" t="s">
        <v>143</v>
      </c>
      <c r="B10" s="57"/>
      <c r="C10" s="57"/>
      <c r="D10" s="220">
        <f>SUM(D6:D9)</f>
        <v>7</v>
      </c>
      <c r="E10" s="221">
        <f>SUM(E6:E9)</f>
        <v>7</v>
      </c>
      <c r="F10" s="222">
        <f t="shared" ref="F10:AA10" si="10">SUM(F6:F9)</f>
        <v>14</v>
      </c>
      <c r="G10" s="221">
        <f t="shared" si="10"/>
        <v>1</v>
      </c>
      <c r="H10" s="221">
        <f t="shared" si="10"/>
        <v>0</v>
      </c>
      <c r="I10" s="222">
        <f t="shared" si="10"/>
        <v>1</v>
      </c>
      <c r="J10" s="221">
        <f t="shared" si="10"/>
        <v>0</v>
      </c>
      <c r="K10" s="221">
        <f t="shared" si="10"/>
        <v>0</v>
      </c>
      <c r="L10" s="222">
        <f t="shared" si="10"/>
        <v>0</v>
      </c>
      <c r="M10" s="221">
        <f t="shared" si="10"/>
        <v>0</v>
      </c>
      <c r="N10" s="221">
        <f t="shared" si="10"/>
        <v>0</v>
      </c>
      <c r="O10" s="222">
        <f t="shared" si="10"/>
        <v>0</v>
      </c>
      <c r="P10" s="221">
        <f t="shared" si="10"/>
        <v>0</v>
      </c>
      <c r="Q10" s="221">
        <f t="shared" si="10"/>
        <v>0</v>
      </c>
      <c r="R10" s="222">
        <f t="shared" si="10"/>
        <v>0</v>
      </c>
      <c r="S10" s="221">
        <f t="shared" si="10"/>
        <v>0</v>
      </c>
      <c r="T10" s="221">
        <f t="shared" si="10"/>
        <v>1</v>
      </c>
      <c r="U10" s="222">
        <f t="shared" si="10"/>
        <v>1</v>
      </c>
      <c r="V10" s="221">
        <f t="shared" si="10"/>
        <v>0</v>
      </c>
      <c r="W10" s="221">
        <f t="shared" si="10"/>
        <v>0</v>
      </c>
      <c r="X10" s="222">
        <f t="shared" si="10"/>
        <v>0</v>
      </c>
      <c r="Y10" s="221">
        <f t="shared" si="10"/>
        <v>8</v>
      </c>
      <c r="Z10" s="221">
        <f t="shared" si="10"/>
        <v>8</v>
      </c>
      <c r="AA10" s="222">
        <f t="shared" si="10"/>
        <v>16</v>
      </c>
    </row>
    <row r="11" spans="1:27" x14ac:dyDescent="0.25">
      <c r="A11" s="104"/>
      <c r="B11" s="27"/>
      <c r="C11" s="27"/>
      <c r="D11" s="157"/>
      <c r="E11" s="156"/>
      <c r="F11" s="40"/>
      <c r="G11" s="181"/>
      <c r="H11" s="181"/>
      <c r="I11" s="40"/>
      <c r="J11" s="156"/>
      <c r="K11" s="156"/>
      <c r="L11" s="41"/>
      <c r="M11" s="157"/>
      <c r="N11" s="181"/>
      <c r="O11" s="40"/>
      <c r="P11" s="156"/>
      <c r="Q11" s="156"/>
      <c r="R11" s="40"/>
      <c r="S11" s="181"/>
      <c r="T11" s="181"/>
      <c r="U11" s="41"/>
      <c r="V11" s="156"/>
      <c r="W11" s="156"/>
      <c r="X11" s="40"/>
      <c r="Y11" s="97"/>
      <c r="Z11" s="97"/>
      <c r="AA11" s="180"/>
    </row>
    <row r="12" spans="1:27" s="1" customFormat="1" x14ac:dyDescent="0.25">
      <c r="A12" s="28" t="s">
        <v>115</v>
      </c>
      <c r="B12" s="95">
        <v>1230</v>
      </c>
      <c r="C12" s="95">
        <v>7</v>
      </c>
      <c r="D12" s="48">
        <v>3</v>
      </c>
      <c r="E12" s="47">
        <v>2</v>
      </c>
      <c r="F12" s="46">
        <f>D12+E12</f>
        <v>5</v>
      </c>
      <c r="G12" s="47">
        <v>0</v>
      </c>
      <c r="H12" s="47">
        <v>0</v>
      </c>
      <c r="I12" s="51">
        <f>G12+H12</f>
        <v>0</v>
      </c>
      <c r="J12" s="48">
        <v>0</v>
      </c>
      <c r="K12" s="47">
        <v>0</v>
      </c>
      <c r="L12" s="46">
        <f>J12+K12</f>
        <v>0</v>
      </c>
      <c r="M12" s="48">
        <v>0</v>
      </c>
      <c r="N12" s="47">
        <v>0</v>
      </c>
      <c r="O12" s="51">
        <f>M12+N12</f>
        <v>0</v>
      </c>
      <c r="P12" s="48">
        <v>0</v>
      </c>
      <c r="Q12" s="47">
        <v>0</v>
      </c>
      <c r="R12" s="46">
        <f>P12+Q12</f>
        <v>0</v>
      </c>
      <c r="S12" s="47">
        <v>2</v>
      </c>
      <c r="T12" s="47">
        <v>3</v>
      </c>
      <c r="U12" s="51">
        <f>S12+T12</f>
        <v>5</v>
      </c>
      <c r="V12" s="48">
        <v>0</v>
      </c>
      <c r="W12" s="47">
        <v>1</v>
      </c>
      <c r="X12" s="46">
        <f>V12+W12</f>
        <v>1</v>
      </c>
      <c r="Y12" s="45">
        <f t="shared" ref="Y12:AA13" si="11">D12+G12+J12+M12+P12+S12+V12</f>
        <v>5</v>
      </c>
      <c r="Z12" s="45">
        <f t="shared" si="11"/>
        <v>6</v>
      </c>
      <c r="AA12" s="170">
        <f t="shared" si="11"/>
        <v>11</v>
      </c>
    </row>
    <row r="13" spans="1:27" s="1" customFormat="1" ht="13.8" thickBot="1" x14ac:dyDescent="0.3">
      <c r="A13" s="28" t="s">
        <v>114</v>
      </c>
      <c r="B13" s="95">
        <v>1350</v>
      </c>
      <c r="C13" s="95">
        <v>9</v>
      </c>
      <c r="D13" s="48">
        <v>0</v>
      </c>
      <c r="E13" s="47">
        <v>1</v>
      </c>
      <c r="F13" s="46">
        <f>D13+E13</f>
        <v>1</v>
      </c>
      <c r="G13" s="47">
        <v>0</v>
      </c>
      <c r="H13" s="47">
        <v>0</v>
      </c>
      <c r="I13" s="51">
        <f>G13+H13</f>
        <v>0</v>
      </c>
      <c r="J13" s="48">
        <v>0</v>
      </c>
      <c r="K13" s="47">
        <v>0</v>
      </c>
      <c r="L13" s="46">
        <f>J13+K13</f>
        <v>0</v>
      </c>
      <c r="M13" s="48">
        <v>1</v>
      </c>
      <c r="N13" s="47">
        <v>0</v>
      </c>
      <c r="O13" s="51">
        <f>M13+N13</f>
        <v>1</v>
      </c>
      <c r="P13" s="48">
        <v>0</v>
      </c>
      <c r="Q13" s="47">
        <v>0</v>
      </c>
      <c r="R13" s="46">
        <f>P13+Q13</f>
        <v>0</v>
      </c>
      <c r="S13" s="47">
        <v>0</v>
      </c>
      <c r="T13" s="47">
        <v>1</v>
      </c>
      <c r="U13" s="51">
        <f>S13+T13</f>
        <v>1</v>
      </c>
      <c r="V13" s="48">
        <v>0</v>
      </c>
      <c r="W13" s="47">
        <v>0</v>
      </c>
      <c r="X13" s="46">
        <f>V13+W13</f>
        <v>0</v>
      </c>
      <c r="Y13" s="45">
        <f t="shared" si="11"/>
        <v>1</v>
      </c>
      <c r="Z13" s="45">
        <f t="shared" si="11"/>
        <v>2</v>
      </c>
      <c r="AA13" s="170">
        <f t="shared" si="11"/>
        <v>3</v>
      </c>
    </row>
    <row r="14" spans="1:27" s="1" customFormat="1" ht="13.8" thickBot="1" x14ac:dyDescent="0.3">
      <c r="A14" s="58" t="s">
        <v>113</v>
      </c>
      <c r="B14" s="57"/>
      <c r="C14" s="57"/>
      <c r="D14" s="89">
        <f t="shared" ref="D14:AA14" si="12">SUBTOTAL(9,D12:D13)</f>
        <v>3</v>
      </c>
      <c r="E14" s="88">
        <f>SUBTOTAL(9,E12:E13)</f>
        <v>3</v>
      </c>
      <c r="F14" s="87">
        <f t="shared" si="12"/>
        <v>6</v>
      </c>
      <c r="G14" s="89">
        <f t="shared" si="12"/>
        <v>0</v>
      </c>
      <c r="H14" s="88">
        <f t="shared" si="12"/>
        <v>0</v>
      </c>
      <c r="I14" s="87">
        <f t="shared" si="12"/>
        <v>0</v>
      </c>
      <c r="J14" s="89">
        <f t="shared" si="12"/>
        <v>0</v>
      </c>
      <c r="K14" s="88">
        <f t="shared" si="12"/>
        <v>0</v>
      </c>
      <c r="L14" s="87">
        <f t="shared" si="12"/>
        <v>0</v>
      </c>
      <c r="M14" s="89">
        <f t="shared" si="12"/>
        <v>1</v>
      </c>
      <c r="N14" s="88">
        <f t="shared" si="12"/>
        <v>0</v>
      </c>
      <c r="O14" s="87">
        <f t="shared" si="12"/>
        <v>1</v>
      </c>
      <c r="P14" s="89">
        <f t="shared" si="12"/>
        <v>0</v>
      </c>
      <c r="Q14" s="88">
        <f t="shared" si="12"/>
        <v>0</v>
      </c>
      <c r="R14" s="87">
        <f t="shared" si="12"/>
        <v>0</v>
      </c>
      <c r="S14" s="89">
        <f t="shared" si="12"/>
        <v>2</v>
      </c>
      <c r="T14" s="88">
        <f t="shared" si="12"/>
        <v>4</v>
      </c>
      <c r="U14" s="87">
        <f t="shared" si="12"/>
        <v>6</v>
      </c>
      <c r="V14" s="89">
        <f t="shared" si="12"/>
        <v>0</v>
      </c>
      <c r="W14" s="88">
        <f t="shared" si="12"/>
        <v>1</v>
      </c>
      <c r="X14" s="87">
        <f t="shared" si="12"/>
        <v>1</v>
      </c>
      <c r="Y14" s="89">
        <f t="shared" si="12"/>
        <v>6</v>
      </c>
      <c r="Z14" s="88">
        <f t="shared" si="12"/>
        <v>8</v>
      </c>
      <c r="AA14" s="87">
        <f t="shared" si="12"/>
        <v>14</v>
      </c>
    </row>
    <row r="15" spans="1:27" x14ac:dyDescent="0.25">
      <c r="A15" s="28"/>
      <c r="B15" s="27"/>
      <c r="C15" s="27"/>
      <c r="D15" s="42"/>
      <c r="E15" s="41"/>
      <c r="F15" s="40"/>
      <c r="G15" s="98"/>
      <c r="H15" s="98"/>
      <c r="I15" s="98"/>
      <c r="J15" s="42"/>
      <c r="K15" s="41"/>
      <c r="L15" s="40"/>
      <c r="M15" s="42"/>
      <c r="N15" s="98"/>
      <c r="O15" s="98"/>
      <c r="P15" s="42"/>
      <c r="Q15" s="41"/>
      <c r="R15" s="40"/>
      <c r="S15" s="98"/>
      <c r="T15" s="98"/>
      <c r="U15" s="98"/>
      <c r="V15" s="42"/>
      <c r="W15" s="41"/>
      <c r="X15" s="40"/>
      <c r="Y15" s="97"/>
      <c r="Z15" s="97"/>
      <c r="AA15" s="38"/>
    </row>
    <row r="16" spans="1:27" s="1" customFormat="1" x14ac:dyDescent="0.25">
      <c r="A16" s="104" t="s">
        <v>131</v>
      </c>
      <c r="B16" s="27">
        <v>1405</v>
      </c>
      <c r="C16" s="27">
        <v>7</v>
      </c>
      <c r="D16" s="77">
        <v>7</v>
      </c>
      <c r="E16" s="76">
        <v>3</v>
      </c>
      <c r="F16" s="11">
        <f>D16+E16</f>
        <v>10</v>
      </c>
      <c r="G16" s="134">
        <v>0</v>
      </c>
      <c r="H16" s="134">
        <v>0</v>
      </c>
      <c r="I16" s="133">
        <f>G16+H16</f>
        <v>0</v>
      </c>
      <c r="J16" s="77">
        <v>0</v>
      </c>
      <c r="K16" s="76">
        <v>0</v>
      </c>
      <c r="L16" s="11">
        <f>J16+K16</f>
        <v>0</v>
      </c>
      <c r="M16" s="77">
        <v>0</v>
      </c>
      <c r="N16" s="134">
        <v>0</v>
      </c>
      <c r="O16" s="133">
        <f>M16+N16</f>
        <v>0</v>
      </c>
      <c r="P16" s="77">
        <v>0</v>
      </c>
      <c r="Q16" s="76">
        <v>0</v>
      </c>
      <c r="R16" s="11">
        <f>P16+Q16</f>
        <v>0</v>
      </c>
      <c r="S16" s="134">
        <v>0</v>
      </c>
      <c r="T16" s="134">
        <v>0</v>
      </c>
      <c r="U16" s="133">
        <f>S16+T16</f>
        <v>0</v>
      </c>
      <c r="V16" s="77">
        <v>1</v>
      </c>
      <c r="W16" s="76">
        <v>0</v>
      </c>
      <c r="X16" s="11">
        <f>V16+W16</f>
        <v>1</v>
      </c>
      <c r="Y16" s="132">
        <f>D16+G16+J16+M16+P16+S16+V16</f>
        <v>8</v>
      </c>
      <c r="Z16" s="132">
        <f>E16+H16+K16+N16+Q16+T16+W16</f>
        <v>3</v>
      </c>
      <c r="AA16" s="178">
        <f>F16+I16+L16+O16+R16+U16+X16</f>
        <v>11</v>
      </c>
    </row>
    <row r="17" spans="1:27" x14ac:dyDescent="0.25">
      <c r="A17" s="104"/>
      <c r="B17" s="27"/>
      <c r="C17" s="27"/>
      <c r="D17" s="42"/>
      <c r="E17" s="41"/>
      <c r="F17" s="40"/>
      <c r="G17" s="98"/>
      <c r="H17" s="98"/>
      <c r="I17" s="98"/>
      <c r="J17" s="42"/>
      <c r="K17" s="41"/>
      <c r="L17" s="40"/>
      <c r="M17" s="42"/>
      <c r="N17" s="98"/>
      <c r="O17" s="98"/>
      <c r="P17" s="42"/>
      <c r="Q17" s="41"/>
      <c r="R17" s="40"/>
      <c r="S17" s="98"/>
      <c r="T17" s="98"/>
      <c r="U17" s="98"/>
      <c r="V17" s="42"/>
      <c r="W17" s="41"/>
      <c r="X17" s="40"/>
      <c r="Y17" s="97"/>
      <c r="Z17" s="97"/>
      <c r="AA17" s="38"/>
    </row>
    <row r="18" spans="1:27" s="1" customFormat="1" x14ac:dyDescent="0.25">
      <c r="A18" s="104" t="s">
        <v>132</v>
      </c>
      <c r="B18" s="27">
        <v>1505</v>
      </c>
      <c r="C18" s="27">
        <v>7</v>
      </c>
      <c r="D18" s="77">
        <v>3</v>
      </c>
      <c r="E18" s="76">
        <v>1</v>
      </c>
      <c r="F18" s="11">
        <f>D18+E18</f>
        <v>4</v>
      </c>
      <c r="G18" s="134">
        <v>0</v>
      </c>
      <c r="H18" s="134">
        <v>0</v>
      </c>
      <c r="I18" s="133">
        <f>G18+H18</f>
        <v>0</v>
      </c>
      <c r="J18" s="77">
        <v>0</v>
      </c>
      <c r="K18" s="76">
        <v>0</v>
      </c>
      <c r="L18" s="11">
        <f>J18+K18</f>
        <v>0</v>
      </c>
      <c r="M18" s="77">
        <v>0</v>
      </c>
      <c r="N18" s="134">
        <v>0</v>
      </c>
      <c r="O18" s="133">
        <f>M18+N18</f>
        <v>0</v>
      </c>
      <c r="P18" s="77">
        <v>0</v>
      </c>
      <c r="Q18" s="76">
        <v>0</v>
      </c>
      <c r="R18" s="11">
        <f>P18+Q18</f>
        <v>0</v>
      </c>
      <c r="S18" s="134">
        <v>0</v>
      </c>
      <c r="T18" s="134">
        <v>0</v>
      </c>
      <c r="U18" s="11">
        <f>S18+T18</f>
        <v>0</v>
      </c>
      <c r="V18" s="77">
        <v>0</v>
      </c>
      <c r="W18" s="76">
        <v>0</v>
      </c>
      <c r="X18" s="11">
        <f>V18+W18</f>
        <v>0</v>
      </c>
      <c r="Y18" s="132">
        <f>D18+G18+J18+M18+P18+S18+V18</f>
        <v>3</v>
      </c>
      <c r="Z18" s="132">
        <f>E18+H18+K18+N18+Q18+T18+W18</f>
        <v>1</v>
      </c>
      <c r="AA18" s="178">
        <f>F18+I18+L18+O18+R18+U18+X18</f>
        <v>4</v>
      </c>
    </row>
    <row r="19" spans="1:27" s="179" customFormat="1" x14ac:dyDescent="0.25">
      <c r="A19" s="15"/>
      <c r="B19" s="14"/>
      <c r="C19" s="14"/>
      <c r="D19" s="42"/>
      <c r="E19" s="41"/>
      <c r="F19" s="40"/>
      <c r="G19" s="41"/>
      <c r="H19" s="41"/>
      <c r="I19" s="41"/>
      <c r="J19" s="42"/>
      <c r="K19" s="41"/>
      <c r="L19" s="40"/>
      <c r="M19" s="42"/>
      <c r="N19" s="41"/>
      <c r="O19" s="41"/>
      <c r="P19" s="42"/>
      <c r="Q19" s="41"/>
      <c r="R19" s="40"/>
      <c r="S19" s="41"/>
      <c r="T19" s="41"/>
      <c r="U19" s="41"/>
      <c r="V19" s="42"/>
      <c r="W19" s="41"/>
      <c r="X19" s="40"/>
      <c r="Y19" s="39"/>
      <c r="Z19" s="39"/>
      <c r="AA19" s="38"/>
    </row>
    <row r="20" spans="1:27" s="2" customFormat="1" x14ac:dyDescent="0.25">
      <c r="A20" s="15" t="s">
        <v>133</v>
      </c>
      <c r="B20" s="14">
        <v>1700</v>
      </c>
      <c r="C20" s="14">
        <v>7</v>
      </c>
      <c r="D20" s="70">
        <v>0</v>
      </c>
      <c r="E20" s="15">
        <v>1</v>
      </c>
      <c r="F20" s="11">
        <f>D20+E20</f>
        <v>1</v>
      </c>
      <c r="G20" s="15">
        <v>0</v>
      </c>
      <c r="H20" s="15">
        <v>0</v>
      </c>
      <c r="I20" s="11">
        <f>G20+H20</f>
        <v>0</v>
      </c>
      <c r="J20" s="70">
        <v>0</v>
      </c>
      <c r="K20" s="15">
        <v>0</v>
      </c>
      <c r="L20" s="11">
        <f>J20+K20</f>
        <v>0</v>
      </c>
      <c r="M20" s="70">
        <v>0</v>
      </c>
      <c r="N20" s="15">
        <v>0</v>
      </c>
      <c r="O20" s="11">
        <f>M20+N20</f>
        <v>0</v>
      </c>
      <c r="P20" s="70">
        <v>0</v>
      </c>
      <c r="Q20" s="15">
        <v>0</v>
      </c>
      <c r="R20" s="11">
        <f>P20+Q20</f>
        <v>0</v>
      </c>
      <c r="S20" s="15">
        <v>0</v>
      </c>
      <c r="T20" s="15">
        <v>0</v>
      </c>
      <c r="U20" s="11">
        <f>S20+T20</f>
        <v>0</v>
      </c>
      <c r="V20" s="77">
        <v>0</v>
      </c>
      <c r="W20" s="76">
        <v>0</v>
      </c>
      <c r="X20" s="11">
        <f>V20+W20</f>
        <v>0</v>
      </c>
      <c r="Y20" s="10">
        <f>D20+G20+J20+M20+P20+S20+V20</f>
        <v>0</v>
      </c>
      <c r="Z20" s="10">
        <f>E20+H20+K20+N20+Q20+T20+W20</f>
        <v>1</v>
      </c>
      <c r="AA20" s="178">
        <f>F20+I20+L20+O20+R20+U20+X20</f>
        <v>1</v>
      </c>
    </row>
    <row r="21" spans="1:27" x14ac:dyDescent="0.25">
      <c r="A21" s="43"/>
      <c r="B21" s="14"/>
      <c r="C21" s="14"/>
      <c r="D21" s="42"/>
      <c r="E21" s="41"/>
      <c r="F21" s="40"/>
      <c r="G21" s="41"/>
      <c r="H21" s="41"/>
      <c r="I21" s="41"/>
      <c r="J21" s="42"/>
      <c r="K21" s="41"/>
      <c r="L21" s="41"/>
      <c r="M21" s="42"/>
      <c r="N21" s="41"/>
      <c r="O21" s="41"/>
      <c r="P21" s="42"/>
      <c r="Q21" s="41"/>
      <c r="R21" s="40"/>
      <c r="S21" s="41"/>
      <c r="T21" s="41"/>
      <c r="U21" s="41"/>
      <c r="V21" s="42"/>
      <c r="W21" s="41"/>
      <c r="X21" s="40"/>
      <c r="Y21" s="39"/>
      <c r="Z21" s="39"/>
      <c r="AA21" s="38"/>
    </row>
    <row r="22" spans="1:27" s="1" customFormat="1" x14ac:dyDescent="0.25">
      <c r="A22" s="43" t="s">
        <v>112</v>
      </c>
      <c r="B22" s="49">
        <v>1705</v>
      </c>
      <c r="C22" s="49">
        <v>7</v>
      </c>
      <c r="D22" s="48">
        <v>4</v>
      </c>
      <c r="E22" s="47">
        <v>0</v>
      </c>
      <c r="F22" s="46">
        <f>D22+E22</f>
        <v>4</v>
      </c>
      <c r="G22" s="47">
        <v>0</v>
      </c>
      <c r="H22" s="47">
        <v>1</v>
      </c>
      <c r="I22" s="51">
        <f>G22+H22</f>
        <v>1</v>
      </c>
      <c r="J22" s="48">
        <v>0</v>
      </c>
      <c r="K22" s="47">
        <v>0</v>
      </c>
      <c r="L22" s="46">
        <f>J22+K22</f>
        <v>0</v>
      </c>
      <c r="M22" s="48">
        <v>0</v>
      </c>
      <c r="N22" s="47">
        <v>0</v>
      </c>
      <c r="O22" s="51">
        <f>M22+N22</f>
        <v>0</v>
      </c>
      <c r="P22" s="48">
        <v>0</v>
      </c>
      <c r="Q22" s="47">
        <v>0</v>
      </c>
      <c r="R22" s="46">
        <f>P22+Q22</f>
        <v>0</v>
      </c>
      <c r="S22" s="47">
        <v>0</v>
      </c>
      <c r="T22" s="47">
        <v>1</v>
      </c>
      <c r="U22" s="93">
        <f>S22+T22</f>
        <v>1</v>
      </c>
      <c r="V22" s="48">
        <v>1</v>
      </c>
      <c r="W22" s="47">
        <v>1</v>
      </c>
      <c r="X22" s="46">
        <f>V22+W22</f>
        <v>2</v>
      </c>
      <c r="Y22" s="45">
        <f t="shared" ref="Y22:AA23" si="13">D22+G22+J22+M22+P22+S22+V22</f>
        <v>5</v>
      </c>
      <c r="Z22" s="45">
        <f t="shared" si="13"/>
        <v>3</v>
      </c>
      <c r="AA22" s="170">
        <f t="shared" si="13"/>
        <v>8</v>
      </c>
    </row>
    <row r="23" spans="1:27" s="1" customFormat="1" ht="13.8" thickBot="1" x14ac:dyDescent="0.3">
      <c r="A23" s="43" t="s">
        <v>111</v>
      </c>
      <c r="B23" s="49">
        <v>1720</v>
      </c>
      <c r="C23" s="49">
        <v>6</v>
      </c>
      <c r="D23" s="48">
        <v>0</v>
      </c>
      <c r="E23" s="47">
        <v>0</v>
      </c>
      <c r="F23" s="46">
        <f>D23+E23</f>
        <v>0</v>
      </c>
      <c r="G23" s="47">
        <v>0</v>
      </c>
      <c r="H23" s="47">
        <v>1</v>
      </c>
      <c r="I23" s="51">
        <f>G23+H23</f>
        <v>1</v>
      </c>
      <c r="J23" s="48">
        <v>0</v>
      </c>
      <c r="K23" s="47">
        <v>0</v>
      </c>
      <c r="L23" s="46">
        <f>J23+K23</f>
        <v>0</v>
      </c>
      <c r="M23" s="48">
        <v>0</v>
      </c>
      <c r="N23" s="47">
        <v>0</v>
      </c>
      <c r="O23" s="93">
        <f>M23+N23</f>
        <v>0</v>
      </c>
      <c r="P23" s="48">
        <v>0</v>
      </c>
      <c r="Q23" s="47">
        <v>0</v>
      </c>
      <c r="R23" s="46">
        <f>P23+Q23</f>
        <v>0</v>
      </c>
      <c r="S23" s="47">
        <v>0</v>
      </c>
      <c r="T23" s="47">
        <v>0</v>
      </c>
      <c r="U23" s="93">
        <f>S23+T23</f>
        <v>0</v>
      </c>
      <c r="V23" s="48">
        <v>1</v>
      </c>
      <c r="W23" s="47">
        <v>0</v>
      </c>
      <c r="X23" s="46">
        <f>V23+W23</f>
        <v>1</v>
      </c>
      <c r="Y23" s="45">
        <f t="shared" si="13"/>
        <v>1</v>
      </c>
      <c r="Z23" s="45">
        <f t="shared" si="13"/>
        <v>1</v>
      </c>
      <c r="AA23" s="170">
        <f t="shared" si="13"/>
        <v>2</v>
      </c>
    </row>
    <row r="24" spans="1:27" s="1" customFormat="1" ht="13.8" thickBot="1" x14ac:dyDescent="0.3">
      <c r="A24" s="58" t="s">
        <v>110</v>
      </c>
      <c r="B24" s="57"/>
      <c r="C24" s="57"/>
      <c r="D24" s="89">
        <f t="shared" ref="D24:X24" si="14">SUBTOTAL(9,D21:D23)</f>
        <v>4</v>
      </c>
      <c r="E24" s="88">
        <f t="shared" si="14"/>
        <v>0</v>
      </c>
      <c r="F24" s="87">
        <f t="shared" si="14"/>
        <v>4</v>
      </c>
      <c r="G24" s="89">
        <f t="shared" si="14"/>
        <v>0</v>
      </c>
      <c r="H24" s="88">
        <f t="shared" si="14"/>
        <v>2</v>
      </c>
      <c r="I24" s="87">
        <f t="shared" si="14"/>
        <v>2</v>
      </c>
      <c r="J24" s="89">
        <f t="shared" si="14"/>
        <v>0</v>
      </c>
      <c r="K24" s="88">
        <f t="shared" si="14"/>
        <v>0</v>
      </c>
      <c r="L24" s="87">
        <f t="shared" si="14"/>
        <v>0</v>
      </c>
      <c r="M24" s="89">
        <f t="shared" si="14"/>
        <v>0</v>
      </c>
      <c r="N24" s="88">
        <f t="shared" si="14"/>
        <v>0</v>
      </c>
      <c r="O24" s="87">
        <f t="shared" si="14"/>
        <v>0</v>
      </c>
      <c r="P24" s="89">
        <f t="shared" si="14"/>
        <v>0</v>
      </c>
      <c r="Q24" s="88">
        <f t="shared" si="14"/>
        <v>0</v>
      </c>
      <c r="R24" s="87">
        <f t="shared" si="14"/>
        <v>0</v>
      </c>
      <c r="S24" s="89">
        <f t="shared" si="14"/>
        <v>0</v>
      </c>
      <c r="T24" s="88">
        <f t="shared" si="14"/>
        <v>1</v>
      </c>
      <c r="U24" s="87">
        <f t="shared" si="14"/>
        <v>1</v>
      </c>
      <c r="V24" s="89">
        <f t="shared" si="14"/>
        <v>2</v>
      </c>
      <c r="W24" s="88">
        <f t="shared" si="14"/>
        <v>1</v>
      </c>
      <c r="X24" s="87">
        <f t="shared" si="14"/>
        <v>3</v>
      </c>
      <c r="Y24" s="86">
        <f>D24+G24+J24+M24+P24+S24+V24</f>
        <v>6</v>
      </c>
      <c r="Z24" s="86">
        <f>E24+H24+K24+N24+Q24+T24+W24</f>
        <v>4</v>
      </c>
      <c r="AA24" s="85">
        <f>SUBTOTAL(9,AA21:AA23)</f>
        <v>10</v>
      </c>
    </row>
    <row r="25" spans="1:27" x14ac:dyDescent="0.25">
      <c r="A25" s="15"/>
      <c r="B25" s="14"/>
      <c r="C25" s="14"/>
      <c r="D25" s="42"/>
      <c r="E25" s="41"/>
      <c r="F25" s="40"/>
      <c r="G25" s="41"/>
      <c r="H25" s="41"/>
      <c r="I25" s="80"/>
      <c r="J25" s="41"/>
      <c r="K25" s="41"/>
      <c r="L25" s="41"/>
      <c r="M25" s="42"/>
      <c r="N25" s="41"/>
      <c r="O25" s="41"/>
      <c r="P25" s="42"/>
      <c r="Q25" s="41"/>
      <c r="R25" s="40"/>
      <c r="S25" s="41"/>
      <c r="T25" s="41"/>
      <c r="U25" s="41"/>
      <c r="V25" s="42"/>
      <c r="W25" s="41"/>
      <c r="X25" s="40"/>
      <c r="Y25" s="39"/>
      <c r="Z25" s="39"/>
      <c r="AA25" s="38"/>
    </row>
    <row r="26" spans="1:27" s="1" customFormat="1" x14ac:dyDescent="0.25">
      <c r="A26" s="28" t="s">
        <v>109</v>
      </c>
      <c r="B26" s="95">
        <v>1805</v>
      </c>
      <c r="C26" s="95">
        <v>7</v>
      </c>
      <c r="D26" s="48">
        <v>4</v>
      </c>
      <c r="E26" s="47">
        <v>2</v>
      </c>
      <c r="F26" s="46">
        <f>D26+E26</f>
        <v>6</v>
      </c>
      <c r="G26" s="94">
        <v>0</v>
      </c>
      <c r="H26" s="94">
        <v>0</v>
      </c>
      <c r="I26" s="93">
        <f>G26+H26</f>
        <v>0</v>
      </c>
      <c r="J26" s="48">
        <v>0</v>
      </c>
      <c r="K26" s="47">
        <v>0</v>
      </c>
      <c r="L26" s="46">
        <f>J26+K26</f>
        <v>0</v>
      </c>
      <c r="M26" s="48">
        <v>0</v>
      </c>
      <c r="N26" s="94">
        <v>1</v>
      </c>
      <c r="O26" s="93">
        <f>M26+N26</f>
        <v>1</v>
      </c>
      <c r="P26" s="48">
        <v>0</v>
      </c>
      <c r="Q26" s="47">
        <v>0</v>
      </c>
      <c r="R26" s="46">
        <f>P26+Q26</f>
        <v>0</v>
      </c>
      <c r="S26" s="94">
        <v>0</v>
      </c>
      <c r="T26" s="94">
        <v>0</v>
      </c>
      <c r="U26" s="93">
        <f>S26+T26</f>
        <v>0</v>
      </c>
      <c r="V26" s="48">
        <v>0</v>
      </c>
      <c r="W26" s="47">
        <v>0</v>
      </c>
      <c r="X26" s="46">
        <f>V26+W26</f>
        <v>0</v>
      </c>
      <c r="Y26" s="127">
        <f t="shared" ref="Y26:AA30" si="15">D26+G26+J26+M26+P26+S26+V26</f>
        <v>4</v>
      </c>
      <c r="Z26" s="127">
        <f t="shared" si="15"/>
        <v>3</v>
      </c>
      <c r="AA26" s="170">
        <f t="shared" si="15"/>
        <v>7</v>
      </c>
    </row>
    <row r="27" spans="1:27" s="1" customFormat="1" x14ac:dyDescent="0.25">
      <c r="A27" s="28" t="s">
        <v>108</v>
      </c>
      <c r="B27" s="95">
        <v>1860</v>
      </c>
      <c r="C27" s="95">
        <v>7</v>
      </c>
      <c r="D27" s="48">
        <v>0</v>
      </c>
      <c r="E27" s="47">
        <v>0</v>
      </c>
      <c r="F27" s="46">
        <f>D27+E27</f>
        <v>0</v>
      </c>
      <c r="G27" s="94">
        <v>0</v>
      </c>
      <c r="H27" s="94">
        <v>0</v>
      </c>
      <c r="I27" s="93">
        <f>G27+H27</f>
        <v>0</v>
      </c>
      <c r="J27" s="48">
        <v>0</v>
      </c>
      <c r="K27" s="47">
        <v>0</v>
      </c>
      <c r="L27" s="46">
        <f>J27+K27</f>
        <v>0</v>
      </c>
      <c r="M27" s="48">
        <v>0</v>
      </c>
      <c r="N27" s="94">
        <v>0</v>
      </c>
      <c r="O27" s="93">
        <f>M27+N27</f>
        <v>0</v>
      </c>
      <c r="P27" s="48">
        <v>0</v>
      </c>
      <c r="Q27" s="47">
        <v>0</v>
      </c>
      <c r="R27" s="46">
        <f>P27+Q27</f>
        <v>0</v>
      </c>
      <c r="S27" s="94">
        <v>0</v>
      </c>
      <c r="T27" s="94">
        <v>0</v>
      </c>
      <c r="U27" s="93">
        <f>S27+T27</f>
        <v>0</v>
      </c>
      <c r="V27" s="48">
        <v>0</v>
      </c>
      <c r="W27" s="47">
        <v>0</v>
      </c>
      <c r="X27" s="46">
        <f>V27+W27</f>
        <v>0</v>
      </c>
      <c r="Y27" s="127">
        <f t="shared" si="15"/>
        <v>0</v>
      </c>
      <c r="Z27" s="127">
        <f t="shared" si="15"/>
        <v>0</v>
      </c>
      <c r="AA27" s="170">
        <f t="shared" si="15"/>
        <v>0</v>
      </c>
    </row>
    <row r="28" spans="1:27" s="1" customFormat="1" x14ac:dyDescent="0.25">
      <c r="A28" s="28" t="s">
        <v>107</v>
      </c>
      <c r="B28" s="95">
        <v>1835</v>
      </c>
      <c r="C28" s="95">
        <v>7</v>
      </c>
      <c r="D28" s="48">
        <v>1</v>
      </c>
      <c r="E28" s="47">
        <v>1</v>
      </c>
      <c r="F28" s="46">
        <f>D28+E28</f>
        <v>2</v>
      </c>
      <c r="G28" s="94">
        <v>0</v>
      </c>
      <c r="H28" s="94">
        <v>0</v>
      </c>
      <c r="I28" s="46">
        <f>G28+H28</f>
        <v>0</v>
      </c>
      <c r="J28" s="48">
        <v>0</v>
      </c>
      <c r="K28" s="47">
        <v>0</v>
      </c>
      <c r="L28" s="46">
        <f>J28+K28</f>
        <v>0</v>
      </c>
      <c r="M28" s="48">
        <v>1</v>
      </c>
      <c r="N28" s="94">
        <v>0</v>
      </c>
      <c r="O28" s="93">
        <f>M28+N28</f>
        <v>1</v>
      </c>
      <c r="P28" s="48">
        <v>0</v>
      </c>
      <c r="Q28" s="47">
        <v>0</v>
      </c>
      <c r="R28" s="46">
        <f>P28+Q28</f>
        <v>0</v>
      </c>
      <c r="S28" s="94">
        <v>1</v>
      </c>
      <c r="T28" s="94">
        <v>0</v>
      </c>
      <c r="U28" s="93">
        <f>S28+T28</f>
        <v>1</v>
      </c>
      <c r="V28" s="48">
        <v>0</v>
      </c>
      <c r="W28" s="47">
        <v>0</v>
      </c>
      <c r="X28" s="46">
        <f>V28+W28</f>
        <v>0</v>
      </c>
      <c r="Y28" s="127">
        <f t="shared" si="15"/>
        <v>3</v>
      </c>
      <c r="Z28" s="127">
        <f t="shared" si="15"/>
        <v>1</v>
      </c>
      <c r="AA28" s="170">
        <f t="shared" si="15"/>
        <v>4</v>
      </c>
    </row>
    <row r="29" spans="1:27" s="1" customFormat="1" x14ac:dyDescent="0.25">
      <c r="A29" s="28" t="s">
        <v>106</v>
      </c>
      <c r="B29" s="95">
        <v>1880</v>
      </c>
      <c r="C29" s="95">
        <v>6</v>
      </c>
      <c r="D29" s="48">
        <v>0</v>
      </c>
      <c r="E29" s="47">
        <v>0</v>
      </c>
      <c r="F29" s="46">
        <f>D29+E29</f>
        <v>0</v>
      </c>
      <c r="G29" s="94">
        <v>0</v>
      </c>
      <c r="H29" s="94">
        <v>0</v>
      </c>
      <c r="I29" s="93">
        <f>G29+H29</f>
        <v>0</v>
      </c>
      <c r="J29" s="48">
        <v>0</v>
      </c>
      <c r="K29" s="47">
        <v>0</v>
      </c>
      <c r="L29" s="46">
        <f>J29+K29</f>
        <v>0</v>
      </c>
      <c r="M29" s="48">
        <v>0</v>
      </c>
      <c r="N29" s="94">
        <v>0</v>
      </c>
      <c r="O29" s="93">
        <f>M29+N29</f>
        <v>0</v>
      </c>
      <c r="P29" s="48">
        <v>0</v>
      </c>
      <c r="Q29" s="47">
        <v>0</v>
      </c>
      <c r="R29" s="46">
        <f>P29+Q29</f>
        <v>0</v>
      </c>
      <c r="S29" s="94">
        <v>0</v>
      </c>
      <c r="T29" s="94">
        <v>0</v>
      </c>
      <c r="U29" s="93">
        <f>S29+T29</f>
        <v>0</v>
      </c>
      <c r="V29" s="48">
        <v>0</v>
      </c>
      <c r="W29" s="47">
        <v>0</v>
      </c>
      <c r="X29" s="46">
        <f>V29+W29</f>
        <v>0</v>
      </c>
      <c r="Y29" s="127">
        <f t="shared" si="15"/>
        <v>0</v>
      </c>
      <c r="Z29" s="127">
        <f t="shared" si="15"/>
        <v>0</v>
      </c>
      <c r="AA29" s="170">
        <f t="shared" si="15"/>
        <v>0</v>
      </c>
    </row>
    <row r="30" spans="1:27" s="1" customFormat="1" ht="13.8" thickBot="1" x14ac:dyDescent="0.3">
      <c r="A30" s="28" t="s">
        <v>105</v>
      </c>
      <c r="B30" s="95">
        <v>1900</v>
      </c>
      <c r="C30" s="95">
        <v>9</v>
      </c>
      <c r="D30" s="48">
        <v>1</v>
      </c>
      <c r="E30" s="47">
        <v>1</v>
      </c>
      <c r="F30" s="46">
        <f>D30+E30</f>
        <v>2</v>
      </c>
      <c r="G30" s="94">
        <v>0</v>
      </c>
      <c r="H30" s="94">
        <v>0</v>
      </c>
      <c r="I30" s="93">
        <f>G30+H30</f>
        <v>0</v>
      </c>
      <c r="J30" s="48">
        <v>0</v>
      </c>
      <c r="K30" s="47">
        <v>0</v>
      </c>
      <c r="L30" s="46">
        <f>J30+K30</f>
        <v>0</v>
      </c>
      <c r="M30" s="48">
        <v>0</v>
      </c>
      <c r="N30" s="94">
        <v>0</v>
      </c>
      <c r="O30" s="93">
        <f>M30+N30</f>
        <v>0</v>
      </c>
      <c r="P30" s="48">
        <v>0</v>
      </c>
      <c r="Q30" s="47">
        <v>0</v>
      </c>
      <c r="R30" s="46">
        <f>P30+Q30</f>
        <v>0</v>
      </c>
      <c r="S30" s="94">
        <v>0</v>
      </c>
      <c r="T30" s="94">
        <v>0</v>
      </c>
      <c r="U30" s="93">
        <f>S30+T30</f>
        <v>0</v>
      </c>
      <c r="V30" s="48">
        <v>0</v>
      </c>
      <c r="W30" s="47">
        <v>0</v>
      </c>
      <c r="X30" s="46">
        <f>V30+W30</f>
        <v>0</v>
      </c>
      <c r="Y30" s="127">
        <f t="shared" si="15"/>
        <v>1</v>
      </c>
      <c r="Z30" s="127">
        <f t="shared" si="15"/>
        <v>1</v>
      </c>
      <c r="AA30" s="177">
        <f t="shared" si="15"/>
        <v>2</v>
      </c>
    </row>
    <row r="31" spans="1:27" s="1" customFormat="1" ht="13.8" thickBot="1" x14ac:dyDescent="0.3">
      <c r="A31" s="58" t="s">
        <v>104</v>
      </c>
      <c r="B31" s="57"/>
      <c r="C31" s="57"/>
      <c r="D31" s="89">
        <f t="shared" ref="D31:X31" si="16">SUBTOTAL(9,D26:D30)</f>
        <v>6</v>
      </c>
      <c r="E31" s="88">
        <f>SUBTOTAL(9,E26:E30)</f>
        <v>4</v>
      </c>
      <c r="F31" s="87">
        <f t="shared" si="16"/>
        <v>10</v>
      </c>
      <c r="G31" s="88">
        <f t="shared" si="16"/>
        <v>0</v>
      </c>
      <c r="H31" s="88">
        <f t="shared" si="16"/>
        <v>0</v>
      </c>
      <c r="I31" s="88">
        <f t="shared" si="16"/>
        <v>0</v>
      </c>
      <c r="J31" s="89">
        <f t="shared" si="16"/>
        <v>0</v>
      </c>
      <c r="K31" s="88">
        <f t="shared" si="16"/>
        <v>0</v>
      </c>
      <c r="L31" s="87">
        <f t="shared" si="16"/>
        <v>0</v>
      </c>
      <c r="M31" s="89">
        <f t="shared" si="16"/>
        <v>1</v>
      </c>
      <c r="N31" s="88">
        <f t="shared" si="16"/>
        <v>1</v>
      </c>
      <c r="O31" s="88">
        <f t="shared" si="16"/>
        <v>2</v>
      </c>
      <c r="P31" s="89">
        <f t="shared" si="16"/>
        <v>0</v>
      </c>
      <c r="Q31" s="88">
        <f t="shared" si="16"/>
        <v>0</v>
      </c>
      <c r="R31" s="87">
        <f t="shared" si="16"/>
        <v>0</v>
      </c>
      <c r="S31" s="88">
        <f t="shared" si="16"/>
        <v>1</v>
      </c>
      <c r="T31" s="88">
        <f t="shared" si="16"/>
        <v>0</v>
      </c>
      <c r="U31" s="88">
        <f t="shared" si="16"/>
        <v>1</v>
      </c>
      <c r="V31" s="89">
        <f t="shared" si="16"/>
        <v>0</v>
      </c>
      <c r="W31" s="88">
        <f t="shared" si="16"/>
        <v>0</v>
      </c>
      <c r="X31" s="87">
        <f t="shared" si="16"/>
        <v>0</v>
      </c>
      <c r="Y31" s="86">
        <f>D31+G31+J31+M31+P31+S31+V31</f>
        <v>8</v>
      </c>
      <c r="Z31" s="86">
        <f>E31+H31+K31+N31+Q31+T31+W31</f>
        <v>5</v>
      </c>
      <c r="AA31" s="85">
        <f>SUBTOTAL(9,AA26:AA30)</f>
        <v>13</v>
      </c>
    </row>
    <row r="32" spans="1:27" x14ac:dyDescent="0.25">
      <c r="A32" s="28"/>
      <c r="B32" s="27"/>
      <c r="C32" s="27"/>
      <c r="D32" s="42"/>
      <c r="E32" s="41"/>
      <c r="F32" s="40"/>
      <c r="G32" s="98"/>
      <c r="H32" s="98"/>
      <c r="I32" s="98"/>
      <c r="J32" s="42"/>
      <c r="K32" s="41"/>
      <c r="L32" s="40"/>
      <c r="M32" s="42"/>
      <c r="N32" s="98"/>
      <c r="O32" s="98"/>
      <c r="P32" s="42"/>
      <c r="Q32" s="41"/>
      <c r="R32" s="40"/>
      <c r="S32" s="98"/>
      <c r="T32" s="98"/>
      <c r="U32" s="98"/>
      <c r="V32" s="42"/>
      <c r="W32" s="41"/>
      <c r="X32" s="40"/>
      <c r="Y32" s="97"/>
      <c r="Z32" s="97"/>
      <c r="AA32" s="38"/>
    </row>
    <row r="33" spans="1:27" s="1" customFormat="1" x14ac:dyDescent="0.25">
      <c r="A33" s="28" t="s">
        <v>103</v>
      </c>
      <c r="B33" s="95">
        <v>2205</v>
      </c>
      <c r="C33" s="95">
        <v>7</v>
      </c>
      <c r="D33" s="48">
        <v>0</v>
      </c>
      <c r="E33" s="47">
        <v>0</v>
      </c>
      <c r="F33" s="46">
        <f t="shared" ref="F33:F38" si="17">D33+E33</f>
        <v>0</v>
      </c>
      <c r="G33" s="94">
        <v>0</v>
      </c>
      <c r="H33" s="94">
        <v>0</v>
      </c>
      <c r="I33" s="93">
        <f t="shared" ref="I33:I38" si="18">G33+H33</f>
        <v>0</v>
      </c>
      <c r="J33" s="48">
        <v>0</v>
      </c>
      <c r="K33" s="47">
        <v>0</v>
      </c>
      <c r="L33" s="46">
        <f t="shared" ref="L33:L38" si="19">J33+K33</f>
        <v>0</v>
      </c>
      <c r="M33" s="48">
        <v>0</v>
      </c>
      <c r="N33" s="94">
        <v>0</v>
      </c>
      <c r="O33" s="93">
        <f t="shared" ref="O33:O38" si="20">M33+N33</f>
        <v>0</v>
      </c>
      <c r="P33" s="48">
        <v>0</v>
      </c>
      <c r="Q33" s="47">
        <v>0</v>
      </c>
      <c r="R33" s="51">
        <f t="shared" ref="R33:R38" si="21">P33+Q33</f>
        <v>0</v>
      </c>
      <c r="S33" s="48">
        <v>0</v>
      </c>
      <c r="T33" s="94">
        <v>0</v>
      </c>
      <c r="U33" s="93">
        <f t="shared" ref="U33:U38" si="22">S33+T33</f>
        <v>0</v>
      </c>
      <c r="V33" s="48">
        <v>0</v>
      </c>
      <c r="W33" s="47">
        <v>0</v>
      </c>
      <c r="X33" s="51">
        <f t="shared" ref="X33:X38" si="23">V33+W33</f>
        <v>0</v>
      </c>
      <c r="Y33" s="96">
        <f t="shared" ref="Y33:AA38" si="24">D33+G33+J33+M33+P33+S33+V33</f>
        <v>0</v>
      </c>
      <c r="Z33" s="127">
        <f t="shared" si="24"/>
        <v>0</v>
      </c>
      <c r="AA33" s="170">
        <f t="shared" si="24"/>
        <v>0</v>
      </c>
    </row>
    <row r="34" spans="1:27" s="1" customFormat="1" x14ac:dyDescent="0.25">
      <c r="A34" s="28" t="s">
        <v>102</v>
      </c>
      <c r="B34" s="95">
        <v>2305</v>
      </c>
      <c r="C34" s="95">
        <v>7</v>
      </c>
      <c r="D34" s="48">
        <v>2</v>
      </c>
      <c r="E34" s="47">
        <v>0</v>
      </c>
      <c r="F34" s="46">
        <f t="shared" si="17"/>
        <v>2</v>
      </c>
      <c r="G34" s="94">
        <v>0</v>
      </c>
      <c r="H34" s="94">
        <v>0</v>
      </c>
      <c r="I34" s="93">
        <f t="shared" si="18"/>
        <v>0</v>
      </c>
      <c r="J34" s="48">
        <v>0</v>
      </c>
      <c r="K34" s="47">
        <v>0</v>
      </c>
      <c r="L34" s="93">
        <f t="shared" si="19"/>
        <v>0</v>
      </c>
      <c r="M34" s="48">
        <v>0</v>
      </c>
      <c r="N34" s="94">
        <v>0</v>
      </c>
      <c r="O34" s="93">
        <f t="shared" si="20"/>
        <v>0</v>
      </c>
      <c r="P34" s="48">
        <v>0</v>
      </c>
      <c r="Q34" s="47">
        <v>0</v>
      </c>
      <c r="R34" s="93">
        <f t="shared" si="21"/>
        <v>0</v>
      </c>
      <c r="S34" s="48">
        <v>0</v>
      </c>
      <c r="T34" s="94">
        <v>0</v>
      </c>
      <c r="U34" s="93">
        <f t="shared" si="22"/>
        <v>0</v>
      </c>
      <c r="V34" s="48">
        <v>0</v>
      </c>
      <c r="W34" s="47">
        <v>0</v>
      </c>
      <c r="X34" s="93">
        <f t="shared" si="23"/>
        <v>0</v>
      </c>
      <c r="Y34" s="96">
        <f t="shared" si="24"/>
        <v>2</v>
      </c>
      <c r="Z34" s="127">
        <f t="shared" si="24"/>
        <v>0</v>
      </c>
      <c r="AA34" s="170">
        <f t="shared" si="24"/>
        <v>2</v>
      </c>
    </row>
    <row r="35" spans="1:27" s="1" customFormat="1" x14ac:dyDescent="0.25">
      <c r="A35" s="202" t="s">
        <v>134</v>
      </c>
      <c r="B35" s="95">
        <v>2310</v>
      </c>
      <c r="C35" s="95">
        <v>7</v>
      </c>
      <c r="D35" s="48">
        <v>0</v>
      </c>
      <c r="E35" s="47">
        <v>0</v>
      </c>
      <c r="F35" s="46">
        <f t="shared" si="17"/>
        <v>0</v>
      </c>
      <c r="G35" s="94">
        <v>0</v>
      </c>
      <c r="H35" s="94">
        <v>0</v>
      </c>
      <c r="I35" s="93">
        <f t="shared" si="18"/>
        <v>0</v>
      </c>
      <c r="J35" s="48">
        <v>0</v>
      </c>
      <c r="K35" s="47">
        <v>0</v>
      </c>
      <c r="L35" s="93">
        <f t="shared" si="19"/>
        <v>0</v>
      </c>
      <c r="M35" s="48">
        <v>0</v>
      </c>
      <c r="N35" s="94">
        <v>0</v>
      </c>
      <c r="O35" s="93">
        <f t="shared" si="20"/>
        <v>0</v>
      </c>
      <c r="P35" s="48">
        <v>0</v>
      </c>
      <c r="Q35" s="47">
        <v>0</v>
      </c>
      <c r="R35" s="93">
        <f t="shared" si="21"/>
        <v>0</v>
      </c>
      <c r="S35" s="48">
        <v>0</v>
      </c>
      <c r="T35" s="94">
        <v>0</v>
      </c>
      <c r="U35" s="93">
        <f t="shared" si="22"/>
        <v>0</v>
      </c>
      <c r="V35" s="48">
        <v>1</v>
      </c>
      <c r="W35" s="47">
        <v>0</v>
      </c>
      <c r="X35" s="93">
        <f t="shared" si="23"/>
        <v>1</v>
      </c>
      <c r="Y35" s="96">
        <f t="shared" si="24"/>
        <v>1</v>
      </c>
      <c r="Z35" s="127">
        <f t="shared" si="24"/>
        <v>0</v>
      </c>
      <c r="AA35" s="170">
        <f t="shared" si="24"/>
        <v>1</v>
      </c>
    </row>
    <row r="36" spans="1:27" s="1" customFormat="1" x14ac:dyDescent="0.25">
      <c r="A36" s="202" t="s">
        <v>135</v>
      </c>
      <c r="B36" s="95">
        <v>2315</v>
      </c>
      <c r="C36" s="95">
        <v>7</v>
      </c>
      <c r="D36" s="48">
        <v>2</v>
      </c>
      <c r="E36" s="47">
        <v>0</v>
      </c>
      <c r="F36" s="46">
        <f t="shared" si="17"/>
        <v>2</v>
      </c>
      <c r="G36" s="94">
        <v>0</v>
      </c>
      <c r="H36" s="94">
        <v>0</v>
      </c>
      <c r="I36" s="93">
        <f t="shared" si="18"/>
        <v>0</v>
      </c>
      <c r="J36" s="48">
        <v>0</v>
      </c>
      <c r="K36" s="47">
        <v>0</v>
      </c>
      <c r="L36" s="93">
        <f t="shared" si="19"/>
        <v>0</v>
      </c>
      <c r="M36" s="48">
        <v>0</v>
      </c>
      <c r="N36" s="94">
        <v>0</v>
      </c>
      <c r="O36" s="93">
        <f t="shared" si="20"/>
        <v>0</v>
      </c>
      <c r="P36" s="48">
        <v>0</v>
      </c>
      <c r="Q36" s="47">
        <v>0</v>
      </c>
      <c r="R36" s="93">
        <f t="shared" si="21"/>
        <v>0</v>
      </c>
      <c r="S36" s="48">
        <v>0</v>
      </c>
      <c r="T36" s="94">
        <v>0</v>
      </c>
      <c r="U36" s="93">
        <f t="shared" si="22"/>
        <v>0</v>
      </c>
      <c r="V36" s="48">
        <v>0</v>
      </c>
      <c r="W36" s="47">
        <v>0</v>
      </c>
      <c r="X36" s="93">
        <f t="shared" si="23"/>
        <v>0</v>
      </c>
      <c r="Y36" s="96">
        <f t="shared" si="24"/>
        <v>2</v>
      </c>
      <c r="Z36" s="127">
        <f t="shared" si="24"/>
        <v>0</v>
      </c>
      <c r="AA36" s="170">
        <f t="shared" si="24"/>
        <v>2</v>
      </c>
    </row>
    <row r="37" spans="1:27" s="1" customFormat="1" x14ac:dyDescent="0.25">
      <c r="A37" s="202" t="s">
        <v>136</v>
      </c>
      <c r="B37" s="95">
        <v>2320</v>
      </c>
      <c r="C37" s="95">
        <v>7</v>
      </c>
      <c r="D37" s="48">
        <v>0</v>
      </c>
      <c r="E37" s="47">
        <v>0</v>
      </c>
      <c r="F37" s="46">
        <f t="shared" si="17"/>
        <v>0</v>
      </c>
      <c r="G37" s="94">
        <v>0</v>
      </c>
      <c r="H37" s="94">
        <v>0</v>
      </c>
      <c r="I37" s="93">
        <f t="shared" si="18"/>
        <v>0</v>
      </c>
      <c r="J37" s="48">
        <v>0</v>
      </c>
      <c r="K37" s="47">
        <v>0</v>
      </c>
      <c r="L37" s="93">
        <f t="shared" si="19"/>
        <v>0</v>
      </c>
      <c r="M37" s="48">
        <v>0</v>
      </c>
      <c r="N37" s="94">
        <v>0</v>
      </c>
      <c r="O37" s="93">
        <f t="shared" si="20"/>
        <v>0</v>
      </c>
      <c r="P37" s="48">
        <v>0</v>
      </c>
      <c r="Q37" s="47">
        <v>0</v>
      </c>
      <c r="R37" s="93">
        <f t="shared" si="21"/>
        <v>0</v>
      </c>
      <c r="S37" s="48">
        <v>1</v>
      </c>
      <c r="T37" s="94">
        <v>0</v>
      </c>
      <c r="U37" s="93">
        <f t="shared" si="22"/>
        <v>1</v>
      </c>
      <c r="V37" s="48">
        <v>0</v>
      </c>
      <c r="W37" s="47">
        <v>0</v>
      </c>
      <c r="X37" s="93">
        <f t="shared" si="23"/>
        <v>0</v>
      </c>
      <c r="Y37" s="96">
        <f t="shared" si="24"/>
        <v>1</v>
      </c>
      <c r="Z37" s="127">
        <f t="shared" si="24"/>
        <v>0</v>
      </c>
      <c r="AA37" s="170">
        <f t="shared" si="24"/>
        <v>1</v>
      </c>
    </row>
    <row r="38" spans="1:27" s="1" customFormat="1" ht="13.8" thickBot="1" x14ac:dyDescent="0.3">
      <c r="A38" s="202" t="s">
        <v>137</v>
      </c>
      <c r="B38" s="95">
        <v>2335</v>
      </c>
      <c r="C38" s="95">
        <v>7</v>
      </c>
      <c r="D38" s="48">
        <v>1</v>
      </c>
      <c r="E38" s="47">
        <v>2</v>
      </c>
      <c r="F38" s="46">
        <f t="shared" si="17"/>
        <v>3</v>
      </c>
      <c r="G38" s="94">
        <v>0</v>
      </c>
      <c r="H38" s="94">
        <v>0</v>
      </c>
      <c r="I38" s="93">
        <f t="shared" si="18"/>
        <v>0</v>
      </c>
      <c r="J38" s="48">
        <v>0</v>
      </c>
      <c r="K38" s="47">
        <v>0</v>
      </c>
      <c r="L38" s="93">
        <f t="shared" si="19"/>
        <v>0</v>
      </c>
      <c r="M38" s="48">
        <v>0</v>
      </c>
      <c r="N38" s="94">
        <v>0</v>
      </c>
      <c r="O38" s="93">
        <f t="shared" si="20"/>
        <v>0</v>
      </c>
      <c r="P38" s="48">
        <v>0</v>
      </c>
      <c r="Q38" s="47">
        <v>0</v>
      </c>
      <c r="R38" s="93">
        <f t="shared" si="21"/>
        <v>0</v>
      </c>
      <c r="S38" s="48">
        <v>0</v>
      </c>
      <c r="T38" s="94">
        <v>0</v>
      </c>
      <c r="U38" s="93">
        <f t="shared" si="22"/>
        <v>0</v>
      </c>
      <c r="V38" s="48">
        <v>0</v>
      </c>
      <c r="W38" s="47">
        <v>0</v>
      </c>
      <c r="X38" s="93">
        <f t="shared" si="23"/>
        <v>0</v>
      </c>
      <c r="Y38" s="96">
        <f t="shared" si="24"/>
        <v>1</v>
      </c>
      <c r="Z38" s="127">
        <f t="shared" si="24"/>
        <v>2</v>
      </c>
      <c r="AA38" s="170">
        <f t="shared" si="24"/>
        <v>3</v>
      </c>
    </row>
    <row r="39" spans="1:27" s="53" customFormat="1" ht="13.8" thickBot="1" x14ac:dyDescent="0.3">
      <c r="A39" s="176" t="s">
        <v>101</v>
      </c>
      <c r="B39" s="175"/>
      <c r="C39" s="175"/>
      <c r="D39" s="174">
        <f>SUM(D33:D38)</f>
        <v>5</v>
      </c>
      <c r="E39" s="172">
        <f>SUM(E33:E38)</f>
        <v>2</v>
      </c>
      <c r="F39" s="171">
        <f>SUM(F33:F38)</f>
        <v>7</v>
      </c>
      <c r="G39" s="174">
        <f>SUM(G33:G38)</f>
        <v>0</v>
      </c>
      <c r="H39" s="172">
        <f>SUM(H34:H38)</f>
        <v>0</v>
      </c>
      <c r="I39" s="171">
        <f>SUM(I33:I38)</f>
        <v>0</v>
      </c>
      <c r="J39" s="174">
        <f>SUM(J33:J38)</f>
        <v>0</v>
      </c>
      <c r="K39" s="172">
        <f>SUM(K34:K38)</f>
        <v>0</v>
      </c>
      <c r="L39" s="171">
        <f>SUM(L33:L38)</f>
        <v>0</v>
      </c>
      <c r="M39" s="174">
        <f>SUM(M33:M38)</f>
        <v>0</v>
      </c>
      <c r="N39" s="172">
        <f>SUM(N34:N38)</f>
        <v>0</v>
      </c>
      <c r="O39" s="171">
        <f>SUM(O33:O38)</f>
        <v>0</v>
      </c>
      <c r="P39" s="174">
        <f>SUM(P33:P38)</f>
        <v>0</v>
      </c>
      <c r="Q39" s="172">
        <f>SUM(Q34:Q38)</f>
        <v>0</v>
      </c>
      <c r="R39" s="171">
        <f>SUM(R33:R38)</f>
        <v>0</v>
      </c>
      <c r="S39" s="174">
        <f>SUM(S33:S38)</f>
        <v>1</v>
      </c>
      <c r="T39" s="172">
        <f>SUM(T34:T38)</f>
        <v>0</v>
      </c>
      <c r="U39" s="171">
        <f>SUM(U33:U38)</f>
        <v>1</v>
      </c>
      <c r="V39" s="174">
        <f>SUM(V33:V38)</f>
        <v>1</v>
      </c>
      <c r="W39" s="172">
        <f>SUM(W34:W38)</f>
        <v>0</v>
      </c>
      <c r="X39" s="171">
        <f>SUM(X33:X38)</f>
        <v>1</v>
      </c>
      <c r="Y39" s="173">
        <f>SUM(Y33:Y38)</f>
        <v>7</v>
      </c>
      <c r="Z39" s="172">
        <f>SUM(Z34:Z38)</f>
        <v>2</v>
      </c>
      <c r="AA39" s="171">
        <f>SUM(AA33:AA38)</f>
        <v>9</v>
      </c>
    </row>
    <row r="40" spans="1:27" s="53" customFormat="1" x14ac:dyDescent="0.25">
      <c r="A40" s="43"/>
      <c r="B40" s="49"/>
      <c r="C40" s="49"/>
      <c r="D40" s="48"/>
      <c r="E40" s="47"/>
      <c r="F40" s="200"/>
      <c r="G40" s="47"/>
      <c r="H40" s="47"/>
      <c r="I40" s="43"/>
      <c r="J40" s="48"/>
      <c r="K40" s="47"/>
      <c r="L40" s="200"/>
      <c r="M40" s="48"/>
      <c r="N40" s="47"/>
      <c r="O40" s="43"/>
      <c r="P40" s="48"/>
      <c r="Q40" s="47"/>
      <c r="R40" s="43"/>
      <c r="S40" s="48"/>
      <c r="T40" s="47"/>
      <c r="U40" s="43"/>
      <c r="V40" s="48"/>
      <c r="W40" s="47"/>
      <c r="X40" s="43"/>
      <c r="Y40" s="203"/>
      <c r="Z40" s="47"/>
      <c r="AA40" s="200"/>
    </row>
    <row r="41" spans="1:27" s="1" customFormat="1" x14ac:dyDescent="0.25">
      <c r="A41" s="28" t="s">
        <v>100</v>
      </c>
      <c r="B41" s="95">
        <v>2305</v>
      </c>
      <c r="C41" s="95">
        <v>6</v>
      </c>
      <c r="D41" s="48">
        <v>0</v>
      </c>
      <c r="E41" s="47">
        <v>0</v>
      </c>
      <c r="F41" s="46">
        <f>D41+E41</f>
        <v>0</v>
      </c>
      <c r="G41" s="94">
        <v>0</v>
      </c>
      <c r="H41" s="94">
        <v>0</v>
      </c>
      <c r="I41" s="51">
        <f>G41+H41</f>
        <v>0</v>
      </c>
      <c r="J41" s="48">
        <v>0</v>
      </c>
      <c r="K41" s="47">
        <v>0</v>
      </c>
      <c r="L41" s="46">
        <f>J41+K41</f>
        <v>0</v>
      </c>
      <c r="M41" s="48">
        <v>0</v>
      </c>
      <c r="N41" s="94">
        <v>0</v>
      </c>
      <c r="O41" s="93">
        <f>M41+N41</f>
        <v>0</v>
      </c>
      <c r="P41" s="48">
        <v>0</v>
      </c>
      <c r="Q41" s="47">
        <v>0</v>
      </c>
      <c r="R41" s="51">
        <f>P41+Q41</f>
        <v>0</v>
      </c>
      <c r="S41" s="48">
        <v>0</v>
      </c>
      <c r="T41" s="94">
        <v>0</v>
      </c>
      <c r="U41" s="93">
        <f>S41+T41</f>
        <v>0</v>
      </c>
      <c r="V41" s="48">
        <v>0</v>
      </c>
      <c r="W41" s="47">
        <v>0</v>
      </c>
      <c r="X41" s="51">
        <f>V41+W41</f>
        <v>0</v>
      </c>
      <c r="Y41" s="96">
        <f t="shared" ref="Y41:AA42" si="25">D41+G41+J41+M41+P41+S41+V41</f>
        <v>0</v>
      </c>
      <c r="Z41" s="127">
        <f t="shared" si="25"/>
        <v>0</v>
      </c>
      <c r="AA41" s="170">
        <f t="shared" si="25"/>
        <v>0</v>
      </c>
    </row>
    <row r="42" spans="1:27" s="1" customFormat="1" x14ac:dyDescent="0.25">
      <c r="A42" s="28" t="s">
        <v>99</v>
      </c>
      <c r="B42" s="95">
        <v>2305</v>
      </c>
      <c r="C42" s="95">
        <v>9</v>
      </c>
      <c r="D42" s="48">
        <v>1</v>
      </c>
      <c r="E42" s="47">
        <v>0</v>
      </c>
      <c r="F42" s="46">
        <f>D42+E42</f>
        <v>1</v>
      </c>
      <c r="G42" s="94">
        <v>0</v>
      </c>
      <c r="H42" s="94">
        <v>0</v>
      </c>
      <c r="I42" s="51">
        <f>G42+H42</f>
        <v>0</v>
      </c>
      <c r="J42" s="48">
        <v>0</v>
      </c>
      <c r="K42" s="47">
        <v>0</v>
      </c>
      <c r="L42" s="46">
        <f>J42+K42</f>
        <v>0</v>
      </c>
      <c r="M42" s="48">
        <v>0</v>
      </c>
      <c r="N42" s="94">
        <v>0</v>
      </c>
      <c r="O42" s="93">
        <f>M42+N42</f>
        <v>0</v>
      </c>
      <c r="P42" s="48">
        <v>0</v>
      </c>
      <c r="Q42" s="47">
        <v>0</v>
      </c>
      <c r="R42" s="51">
        <f>P42+Q42</f>
        <v>0</v>
      </c>
      <c r="S42" s="48">
        <v>0</v>
      </c>
      <c r="T42" s="94">
        <v>0</v>
      </c>
      <c r="U42" s="93">
        <f>S42+T42</f>
        <v>0</v>
      </c>
      <c r="V42" s="48">
        <v>0</v>
      </c>
      <c r="W42" s="47">
        <v>0</v>
      </c>
      <c r="X42" s="51">
        <f>V42+W42</f>
        <v>0</v>
      </c>
      <c r="Y42" s="96">
        <f t="shared" si="25"/>
        <v>1</v>
      </c>
      <c r="Z42" s="127">
        <f t="shared" si="25"/>
        <v>0</v>
      </c>
      <c r="AA42" s="170">
        <f t="shared" si="25"/>
        <v>1</v>
      </c>
    </row>
    <row r="43" spans="1:27" s="1" customFormat="1" x14ac:dyDescent="0.25">
      <c r="A43" s="204" t="s">
        <v>144</v>
      </c>
      <c r="B43" s="95">
        <v>2321</v>
      </c>
      <c r="C43" s="52">
        <v>6</v>
      </c>
      <c r="D43" s="47">
        <v>0</v>
      </c>
      <c r="E43" s="47">
        <v>0</v>
      </c>
      <c r="F43" s="46">
        <f t="shared" ref="F43:F44" si="26">D43+E43</f>
        <v>0</v>
      </c>
      <c r="G43" s="94">
        <v>0</v>
      </c>
      <c r="H43" s="94">
        <v>0</v>
      </c>
      <c r="I43" s="46">
        <f t="shared" ref="I43:I44" si="27">G43+H43</f>
        <v>0</v>
      </c>
      <c r="J43" s="47">
        <v>0</v>
      </c>
      <c r="K43" s="47">
        <v>0</v>
      </c>
      <c r="L43" s="46">
        <f t="shared" ref="L43:L44" si="28">J43+K43</f>
        <v>0</v>
      </c>
      <c r="M43" s="47">
        <v>0</v>
      </c>
      <c r="N43" s="94">
        <v>0</v>
      </c>
      <c r="O43" s="46">
        <f t="shared" ref="O43:O44" si="29">M43+N43</f>
        <v>0</v>
      </c>
      <c r="P43" s="47">
        <v>0</v>
      </c>
      <c r="Q43" s="47">
        <v>0</v>
      </c>
      <c r="R43" s="46">
        <f t="shared" ref="R43:R44" si="30">P43+Q43</f>
        <v>0</v>
      </c>
      <c r="S43" s="47">
        <v>1</v>
      </c>
      <c r="T43" s="94">
        <v>0</v>
      </c>
      <c r="U43" s="46">
        <f t="shared" ref="U43:U44" si="31">S43+T43</f>
        <v>1</v>
      </c>
      <c r="V43" s="47">
        <v>0</v>
      </c>
      <c r="W43" s="47">
        <v>0</v>
      </c>
      <c r="X43" s="51">
        <f t="shared" ref="X43:X44" si="32">V43+W43</f>
        <v>0</v>
      </c>
      <c r="Y43" s="96">
        <f t="shared" ref="Y43:Y44" si="33">D43+G43+J43+M43+P43+S43+V43</f>
        <v>1</v>
      </c>
      <c r="Z43" s="127">
        <f t="shared" ref="Z43:Z44" si="34">E43+H43+K43+N43+Q43+T43+W43</f>
        <v>0</v>
      </c>
      <c r="AA43" s="170">
        <f t="shared" ref="AA43:AA44" si="35">F43+I43+L43+O43+R43+U43+X43</f>
        <v>1</v>
      </c>
    </row>
    <row r="44" spans="1:27" s="1" customFormat="1" ht="13.8" thickBot="1" x14ac:dyDescent="0.3">
      <c r="A44" s="204" t="s">
        <v>145</v>
      </c>
      <c r="B44" s="95">
        <v>2326</v>
      </c>
      <c r="C44" s="52">
        <v>6</v>
      </c>
      <c r="D44" s="47">
        <v>0</v>
      </c>
      <c r="E44" s="47">
        <v>0</v>
      </c>
      <c r="F44" s="46">
        <f t="shared" si="26"/>
        <v>0</v>
      </c>
      <c r="G44" s="94">
        <v>0</v>
      </c>
      <c r="H44" s="94">
        <v>0</v>
      </c>
      <c r="I44" s="208">
        <f t="shared" si="27"/>
        <v>0</v>
      </c>
      <c r="J44" s="47">
        <v>0</v>
      </c>
      <c r="K44" s="47">
        <v>0</v>
      </c>
      <c r="L44" s="46">
        <f t="shared" si="28"/>
        <v>0</v>
      </c>
      <c r="M44" s="47">
        <v>0</v>
      </c>
      <c r="N44" s="94">
        <v>0</v>
      </c>
      <c r="O44" s="208">
        <f t="shared" si="29"/>
        <v>0</v>
      </c>
      <c r="P44" s="47">
        <v>0</v>
      </c>
      <c r="Q44" s="47">
        <v>0</v>
      </c>
      <c r="R44" s="208">
        <f t="shared" si="30"/>
        <v>0</v>
      </c>
      <c r="S44" s="47">
        <v>1</v>
      </c>
      <c r="T44" s="94">
        <v>0</v>
      </c>
      <c r="U44" s="208">
        <f t="shared" si="31"/>
        <v>1</v>
      </c>
      <c r="V44" s="47">
        <v>0</v>
      </c>
      <c r="W44" s="47">
        <v>0</v>
      </c>
      <c r="X44" s="51">
        <f t="shared" si="32"/>
        <v>0</v>
      </c>
      <c r="Y44" s="96">
        <f t="shared" si="33"/>
        <v>1</v>
      </c>
      <c r="Z44" s="127">
        <f t="shared" si="34"/>
        <v>0</v>
      </c>
      <c r="AA44" s="170">
        <f t="shared" si="35"/>
        <v>1</v>
      </c>
    </row>
    <row r="45" spans="1:27" s="1" customFormat="1" ht="13.8" thickBot="1" x14ac:dyDescent="0.3">
      <c r="A45" s="58" t="s">
        <v>98</v>
      </c>
      <c r="B45" s="57"/>
      <c r="C45" s="209"/>
      <c r="D45" s="88">
        <f>D33+D34+D35+D36+D37+D38+D42+D41+D43+D44</f>
        <v>6</v>
      </c>
      <c r="E45" s="88">
        <f>E33+E34+E35+E36+E37+E38+E42+E41+E43+E44</f>
        <v>2</v>
      </c>
      <c r="F45" s="87">
        <f t="shared" ref="F45:X45" si="36">F33+F34+F35+F36+F37+F38+F42+F41+F43+F44</f>
        <v>8</v>
      </c>
      <c r="G45" s="88">
        <f t="shared" si="36"/>
        <v>0</v>
      </c>
      <c r="H45" s="88">
        <f t="shared" si="36"/>
        <v>0</v>
      </c>
      <c r="I45" s="87">
        <f t="shared" si="36"/>
        <v>0</v>
      </c>
      <c r="J45" s="88">
        <f t="shared" si="36"/>
        <v>0</v>
      </c>
      <c r="K45" s="88">
        <f t="shared" si="36"/>
        <v>0</v>
      </c>
      <c r="L45" s="87">
        <f t="shared" si="36"/>
        <v>0</v>
      </c>
      <c r="M45" s="88">
        <f t="shared" si="36"/>
        <v>0</v>
      </c>
      <c r="N45" s="88">
        <f t="shared" si="36"/>
        <v>0</v>
      </c>
      <c r="O45" s="87">
        <f t="shared" si="36"/>
        <v>0</v>
      </c>
      <c r="P45" s="88">
        <f t="shared" si="36"/>
        <v>0</v>
      </c>
      <c r="Q45" s="88">
        <f t="shared" si="36"/>
        <v>0</v>
      </c>
      <c r="R45" s="87">
        <f t="shared" si="36"/>
        <v>0</v>
      </c>
      <c r="S45" s="88">
        <f t="shared" si="36"/>
        <v>3</v>
      </c>
      <c r="T45" s="88">
        <f t="shared" si="36"/>
        <v>0</v>
      </c>
      <c r="U45" s="87">
        <f t="shared" si="36"/>
        <v>3</v>
      </c>
      <c r="V45" s="88">
        <f t="shared" si="36"/>
        <v>1</v>
      </c>
      <c r="W45" s="88">
        <f t="shared" si="36"/>
        <v>0</v>
      </c>
      <c r="X45" s="87">
        <f t="shared" si="36"/>
        <v>1</v>
      </c>
      <c r="Y45" s="86">
        <f>Y39+Y41+Y42+Y43+Y44</f>
        <v>10</v>
      </c>
      <c r="Z45" s="86">
        <f t="shared" ref="Z45:AA45" si="37">Z39+Z41+Z42+Z43+Z44</f>
        <v>2</v>
      </c>
      <c r="AA45" s="85">
        <f t="shared" si="37"/>
        <v>12</v>
      </c>
    </row>
    <row r="46" spans="1:27" ht="14.25" customHeight="1" x14ac:dyDescent="0.25">
      <c r="A46" s="15"/>
      <c r="B46" s="14"/>
      <c r="C46" s="14"/>
      <c r="D46" s="42"/>
      <c r="E46" s="41"/>
      <c r="F46" s="40"/>
      <c r="G46" s="41"/>
      <c r="H46" s="41"/>
      <c r="I46" s="41"/>
      <c r="J46" s="42"/>
      <c r="K46" s="41"/>
      <c r="L46" s="40"/>
      <c r="M46" s="41"/>
      <c r="N46" s="41"/>
      <c r="O46" s="41"/>
      <c r="P46" s="42"/>
      <c r="Q46" s="41"/>
      <c r="R46" s="40"/>
      <c r="S46" s="41"/>
      <c r="T46" s="41"/>
      <c r="U46" s="41"/>
      <c r="V46" s="42"/>
      <c r="W46" s="41"/>
      <c r="X46" s="40"/>
      <c r="Y46" s="39"/>
      <c r="Z46" s="39"/>
      <c r="AA46" s="38"/>
    </row>
    <row r="47" spans="1:27" s="1" customFormat="1" x14ac:dyDescent="0.25">
      <c r="A47" s="43" t="s">
        <v>97</v>
      </c>
      <c r="B47" s="95">
        <v>2405</v>
      </c>
      <c r="C47" s="95">
        <v>7</v>
      </c>
      <c r="D47" s="48">
        <v>0</v>
      </c>
      <c r="E47" s="47">
        <v>2</v>
      </c>
      <c r="F47" s="46">
        <f>D47+E47</f>
        <v>2</v>
      </c>
      <c r="G47" s="94">
        <v>0</v>
      </c>
      <c r="H47" s="94">
        <v>0</v>
      </c>
      <c r="I47" s="93">
        <f>G47+H47</f>
        <v>0</v>
      </c>
      <c r="J47" s="48">
        <v>0</v>
      </c>
      <c r="K47" s="47">
        <v>0</v>
      </c>
      <c r="L47" s="46">
        <f>J47+K47</f>
        <v>0</v>
      </c>
      <c r="M47" s="48">
        <v>0</v>
      </c>
      <c r="N47" s="94">
        <v>0</v>
      </c>
      <c r="O47" s="93">
        <f>M47+N47</f>
        <v>0</v>
      </c>
      <c r="P47" s="48">
        <v>0</v>
      </c>
      <c r="Q47" s="47">
        <v>0</v>
      </c>
      <c r="R47" s="46">
        <f>P47+Q47</f>
        <v>0</v>
      </c>
      <c r="S47" s="94">
        <v>0</v>
      </c>
      <c r="T47" s="94">
        <v>0</v>
      </c>
      <c r="U47" s="93">
        <f>S47+T47</f>
        <v>0</v>
      </c>
      <c r="V47" s="48">
        <v>0</v>
      </c>
      <c r="W47" s="47">
        <v>0</v>
      </c>
      <c r="X47" s="46">
        <f>V47+W47</f>
        <v>0</v>
      </c>
      <c r="Y47" s="127">
        <f t="shared" ref="Y47:Z49" si="38">D47+G47+J47+M47+P47+S47+V47</f>
        <v>0</v>
      </c>
      <c r="Z47" s="127">
        <f t="shared" si="38"/>
        <v>2</v>
      </c>
      <c r="AA47" s="44">
        <f>Y47+Z47</f>
        <v>2</v>
      </c>
    </row>
    <row r="48" spans="1:27" s="1" customFormat="1" ht="13.8" thickBot="1" x14ac:dyDescent="0.3">
      <c r="A48" s="43" t="s">
        <v>96</v>
      </c>
      <c r="B48" s="95">
        <v>2490</v>
      </c>
      <c r="C48" s="95">
        <v>9</v>
      </c>
      <c r="D48" s="48">
        <v>0</v>
      </c>
      <c r="E48" s="47">
        <v>0</v>
      </c>
      <c r="F48" s="46">
        <f>D48+E48</f>
        <v>0</v>
      </c>
      <c r="G48" s="94">
        <v>0</v>
      </c>
      <c r="H48" s="94">
        <v>0</v>
      </c>
      <c r="I48" s="93">
        <f>G48+H48</f>
        <v>0</v>
      </c>
      <c r="J48" s="48">
        <v>0</v>
      </c>
      <c r="K48" s="47">
        <v>0</v>
      </c>
      <c r="L48" s="46">
        <f>J48+K48</f>
        <v>0</v>
      </c>
      <c r="M48" s="48">
        <v>0</v>
      </c>
      <c r="N48" s="94">
        <v>0</v>
      </c>
      <c r="O48" s="93">
        <f>M48+N48</f>
        <v>0</v>
      </c>
      <c r="P48" s="48">
        <v>0</v>
      </c>
      <c r="Q48" s="47">
        <v>0</v>
      </c>
      <c r="R48" s="46">
        <f>P48+Q48</f>
        <v>0</v>
      </c>
      <c r="S48" s="94">
        <v>1</v>
      </c>
      <c r="T48" s="94">
        <v>0</v>
      </c>
      <c r="U48" s="93">
        <f>S48+T48</f>
        <v>1</v>
      </c>
      <c r="V48" s="48">
        <v>0</v>
      </c>
      <c r="W48" s="47">
        <v>0</v>
      </c>
      <c r="X48" s="46">
        <f>V48+W48</f>
        <v>0</v>
      </c>
      <c r="Y48" s="127">
        <f t="shared" si="38"/>
        <v>1</v>
      </c>
      <c r="Z48" s="127">
        <f t="shared" si="38"/>
        <v>0</v>
      </c>
      <c r="AA48" s="44">
        <f>Y48+Z48</f>
        <v>1</v>
      </c>
    </row>
    <row r="49" spans="1:27" s="1" customFormat="1" ht="13.8" thickBot="1" x14ac:dyDescent="0.3">
      <c r="A49" s="58" t="s">
        <v>95</v>
      </c>
      <c r="B49" s="57"/>
      <c r="C49" s="57"/>
      <c r="D49" s="89">
        <f t="shared" ref="D49:X49" si="39">SUBTOTAL(9,D47:D48)</f>
        <v>0</v>
      </c>
      <c r="E49" s="88">
        <f t="shared" si="39"/>
        <v>2</v>
      </c>
      <c r="F49" s="87">
        <f t="shared" si="39"/>
        <v>2</v>
      </c>
      <c r="G49" s="88">
        <f t="shared" si="39"/>
        <v>0</v>
      </c>
      <c r="H49" s="88">
        <f t="shared" si="39"/>
        <v>0</v>
      </c>
      <c r="I49" s="88">
        <f t="shared" si="39"/>
        <v>0</v>
      </c>
      <c r="J49" s="89">
        <f t="shared" si="39"/>
        <v>0</v>
      </c>
      <c r="K49" s="88">
        <f t="shared" si="39"/>
        <v>0</v>
      </c>
      <c r="L49" s="87">
        <f t="shared" si="39"/>
        <v>0</v>
      </c>
      <c r="M49" s="89">
        <f t="shared" si="39"/>
        <v>0</v>
      </c>
      <c r="N49" s="88">
        <f t="shared" si="39"/>
        <v>0</v>
      </c>
      <c r="O49" s="88">
        <f t="shared" si="39"/>
        <v>0</v>
      </c>
      <c r="P49" s="89">
        <f t="shared" si="39"/>
        <v>0</v>
      </c>
      <c r="Q49" s="88">
        <f t="shared" si="39"/>
        <v>0</v>
      </c>
      <c r="R49" s="87">
        <f t="shared" si="39"/>
        <v>0</v>
      </c>
      <c r="S49" s="88">
        <f t="shared" si="39"/>
        <v>1</v>
      </c>
      <c r="T49" s="88">
        <f t="shared" si="39"/>
        <v>0</v>
      </c>
      <c r="U49" s="88">
        <f t="shared" si="39"/>
        <v>1</v>
      </c>
      <c r="V49" s="89">
        <f t="shared" si="39"/>
        <v>0</v>
      </c>
      <c r="W49" s="88">
        <f t="shared" si="39"/>
        <v>0</v>
      </c>
      <c r="X49" s="87">
        <f t="shared" si="39"/>
        <v>0</v>
      </c>
      <c r="Y49" s="86">
        <f t="shared" si="38"/>
        <v>1</v>
      </c>
      <c r="Z49" s="86">
        <f t="shared" si="38"/>
        <v>2</v>
      </c>
      <c r="AA49" s="85">
        <f>SUBTOTAL(9,AA47:AA48)</f>
        <v>3</v>
      </c>
    </row>
    <row r="50" spans="1:27" x14ac:dyDescent="0.25">
      <c r="A50" s="28"/>
      <c r="B50" s="27"/>
      <c r="C50" s="27"/>
      <c r="D50" s="42"/>
      <c r="E50" s="41"/>
      <c r="F50" s="40"/>
      <c r="G50" s="98"/>
      <c r="H50" s="98"/>
      <c r="I50" s="98"/>
      <c r="J50" s="42"/>
      <c r="K50" s="41"/>
      <c r="L50" s="40"/>
      <c r="M50" s="42"/>
      <c r="N50" s="98"/>
      <c r="O50" s="98"/>
      <c r="P50" s="42"/>
      <c r="Q50" s="41"/>
      <c r="R50" s="40"/>
      <c r="S50" s="98"/>
      <c r="T50" s="98"/>
      <c r="U50" s="98"/>
      <c r="V50" s="42"/>
      <c r="W50" s="41"/>
      <c r="X50" s="40"/>
      <c r="Y50" s="97"/>
      <c r="Z50" s="97"/>
      <c r="AA50" s="38"/>
    </row>
    <row r="51" spans="1:27" s="1" customFormat="1" x14ac:dyDescent="0.25">
      <c r="A51" s="104" t="s">
        <v>94</v>
      </c>
      <c r="B51" s="27">
        <v>2560</v>
      </c>
      <c r="C51" s="27">
        <v>7</v>
      </c>
      <c r="D51" s="77">
        <v>15</v>
      </c>
      <c r="E51" s="76">
        <v>5</v>
      </c>
      <c r="F51" s="11">
        <f>D51+E51</f>
        <v>20</v>
      </c>
      <c r="G51" s="77">
        <v>2</v>
      </c>
      <c r="H51" s="76">
        <v>1</v>
      </c>
      <c r="I51" s="11">
        <f>G51+H51</f>
        <v>3</v>
      </c>
      <c r="J51" s="77">
        <v>0</v>
      </c>
      <c r="K51" s="76">
        <v>0</v>
      </c>
      <c r="L51" s="11">
        <f>J51+K51</f>
        <v>0</v>
      </c>
      <c r="M51" s="77">
        <v>2</v>
      </c>
      <c r="N51" s="76">
        <v>0</v>
      </c>
      <c r="O51" s="11">
        <f>M51+N51</f>
        <v>2</v>
      </c>
      <c r="P51" s="77">
        <v>0</v>
      </c>
      <c r="Q51" s="76">
        <v>0</v>
      </c>
      <c r="R51" s="11">
        <f>P51+Q51</f>
        <v>0</v>
      </c>
      <c r="S51" s="134">
        <v>0</v>
      </c>
      <c r="T51" s="134">
        <v>0</v>
      </c>
      <c r="U51" s="133">
        <f>S51+T51</f>
        <v>0</v>
      </c>
      <c r="V51" s="77">
        <v>1</v>
      </c>
      <c r="W51" s="76">
        <v>1</v>
      </c>
      <c r="X51" s="11">
        <f>V51+W51</f>
        <v>2</v>
      </c>
      <c r="Y51" s="132">
        <f>D51+G51+J51+M51+P51+S51+V51</f>
        <v>20</v>
      </c>
      <c r="Z51" s="132">
        <f>E51+H51+K51+N51+Q51+T51+W51</f>
        <v>7</v>
      </c>
      <c r="AA51" s="9">
        <f>Y51+Z51</f>
        <v>27</v>
      </c>
    </row>
    <row r="52" spans="1:27" ht="13.8" thickBot="1" x14ac:dyDescent="0.3">
      <c r="A52" s="28"/>
      <c r="B52" s="27"/>
      <c r="C52" s="27"/>
      <c r="D52" s="42"/>
      <c r="E52" s="41"/>
      <c r="F52" s="40"/>
      <c r="G52" s="98"/>
      <c r="H52" s="98"/>
      <c r="I52" s="98"/>
      <c r="J52" s="42"/>
      <c r="K52" s="41"/>
      <c r="L52" s="40"/>
      <c r="M52" s="42"/>
      <c r="N52" s="98"/>
      <c r="O52" s="98"/>
      <c r="P52" s="42"/>
      <c r="Q52" s="41"/>
      <c r="R52" s="40"/>
      <c r="S52" s="98"/>
      <c r="T52" s="98"/>
      <c r="U52" s="98"/>
      <c r="V52" s="42"/>
      <c r="W52" s="41"/>
      <c r="X52" s="40"/>
      <c r="Y52" s="97"/>
      <c r="Z52" s="97"/>
      <c r="AA52" s="38"/>
    </row>
    <row r="53" spans="1:27" ht="13.8" thickBot="1" x14ac:dyDescent="0.3">
      <c r="A53" s="169" t="s">
        <v>93</v>
      </c>
      <c r="B53" s="168"/>
      <c r="C53" s="168"/>
      <c r="D53" s="167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5"/>
      <c r="AA53" s="164"/>
    </row>
    <row r="54" spans="1:27" s="1" customFormat="1" x14ac:dyDescent="0.25">
      <c r="A54" s="104" t="s">
        <v>5</v>
      </c>
      <c r="B54" s="27"/>
      <c r="C54" s="27">
        <v>7</v>
      </c>
      <c r="D54" s="17">
        <f t="shared" ref="D54:AA54" si="40">D6+D7+D12+D16+D18+D22+D26+D27+D28+D33+D34+D35+D36+D37+D38+D47+D51+D20</f>
        <v>47</v>
      </c>
      <c r="E54" s="12">
        <f>E6+E7+E12+E16+E18+E22+E26+E27+E28+E33+E34+E35+E36+E37+E38+E47+E51+E20</f>
        <v>24</v>
      </c>
      <c r="F54" s="11">
        <f t="shared" si="40"/>
        <v>71</v>
      </c>
      <c r="G54" s="17">
        <f t="shared" si="40"/>
        <v>2</v>
      </c>
      <c r="H54" s="12">
        <f t="shared" si="40"/>
        <v>2</v>
      </c>
      <c r="I54" s="11">
        <f t="shared" si="40"/>
        <v>4</v>
      </c>
      <c r="J54" s="17">
        <f t="shared" si="40"/>
        <v>0</v>
      </c>
      <c r="K54" s="12">
        <f t="shared" si="40"/>
        <v>0</v>
      </c>
      <c r="L54" s="11">
        <f t="shared" si="40"/>
        <v>0</v>
      </c>
      <c r="M54" s="17">
        <f t="shared" si="40"/>
        <v>3</v>
      </c>
      <c r="N54" s="12">
        <f t="shared" si="40"/>
        <v>1</v>
      </c>
      <c r="O54" s="11">
        <f t="shared" si="40"/>
        <v>4</v>
      </c>
      <c r="P54" s="17">
        <f t="shared" si="40"/>
        <v>0</v>
      </c>
      <c r="Q54" s="12">
        <f t="shared" si="40"/>
        <v>0</v>
      </c>
      <c r="R54" s="11">
        <f t="shared" si="40"/>
        <v>0</v>
      </c>
      <c r="S54" s="17">
        <f t="shared" si="40"/>
        <v>4</v>
      </c>
      <c r="T54" s="12">
        <f t="shared" si="40"/>
        <v>4</v>
      </c>
      <c r="U54" s="11">
        <f t="shared" si="40"/>
        <v>8</v>
      </c>
      <c r="V54" s="17">
        <f t="shared" si="40"/>
        <v>4</v>
      </c>
      <c r="W54" s="12">
        <f t="shared" si="40"/>
        <v>3</v>
      </c>
      <c r="X54" s="11">
        <f t="shared" si="40"/>
        <v>7</v>
      </c>
      <c r="Y54" s="16">
        <f t="shared" si="40"/>
        <v>60</v>
      </c>
      <c r="Z54" s="12">
        <f t="shared" si="40"/>
        <v>34</v>
      </c>
      <c r="AA54" s="11">
        <f t="shared" si="40"/>
        <v>94</v>
      </c>
    </row>
    <row r="55" spans="1:27" s="1" customFormat="1" x14ac:dyDescent="0.25">
      <c r="A55" s="104" t="s">
        <v>46</v>
      </c>
      <c r="B55" s="27"/>
      <c r="C55" s="27" t="s">
        <v>3</v>
      </c>
      <c r="D55" s="17">
        <f>D8+D29+D23+D41+D43+D44</f>
        <v>2</v>
      </c>
      <c r="E55" s="12">
        <f>E8+E29+E23+E41+E43+E44</f>
        <v>1</v>
      </c>
      <c r="F55" s="11">
        <f t="shared" ref="F55:AA55" si="41">F8+F29+F23+F41+F43+F44</f>
        <v>3</v>
      </c>
      <c r="G55" s="12">
        <f t="shared" si="41"/>
        <v>1</v>
      </c>
      <c r="H55" s="12">
        <f t="shared" si="41"/>
        <v>1</v>
      </c>
      <c r="I55" s="11">
        <f t="shared" si="41"/>
        <v>2</v>
      </c>
      <c r="J55" s="12">
        <f t="shared" si="41"/>
        <v>0</v>
      </c>
      <c r="K55" s="12">
        <f t="shared" si="41"/>
        <v>0</v>
      </c>
      <c r="L55" s="11">
        <f t="shared" si="41"/>
        <v>0</v>
      </c>
      <c r="M55" s="12">
        <f t="shared" si="41"/>
        <v>0</v>
      </c>
      <c r="N55" s="12">
        <f t="shared" si="41"/>
        <v>0</v>
      </c>
      <c r="O55" s="11">
        <f t="shared" si="41"/>
        <v>0</v>
      </c>
      <c r="P55" s="12">
        <f t="shared" si="41"/>
        <v>0</v>
      </c>
      <c r="Q55" s="12">
        <f t="shared" si="41"/>
        <v>0</v>
      </c>
      <c r="R55" s="11">
        <f t="shared" si="41"/>
        <v>0</v>
      </c>
      <c r="S55" s="12">
        <f t="shared" si="41"/>
        <v>2</v>
      </c>
      <c r="T55" s="12">
        <f t="shared" si="41"/>
        <v>0</v>
      </c>
      <c r="U55" s="11">
        <f t="shared" si="41"/>
        <v>2</v>
      </c>
      <c r="V55" s="12">
        <f t="shared" si="41"/>
        <v>1</v>
      </c>
      <c r="W55" s="12">
        <f t="shared" si="41"/>
        <v>0</v>
      </c>
      <c r="X55" s="11">
        <f t="shared" si="41"/>
        <v>1</v>
      </c>
      <c r="Y55" s="12">
        <f t="shared" si="41"/>
        <v>6</v>
      </c>
      <c r="Z55" s="12">
        <f t="shared" si="41"/>
        <v>2</v>
      </c>
      <c r="AA55" s="11">
        <f t="shared" si="41"/>
        <v>8</v>
      </c>
    </row>
    <row r="56" spans="1:27" s="1" customFormat="1" ht="13.8" thickBot="1" x14ac:dyDescent="0.3">
      <c r="A56" s="104" t="s">
        <v>1</v>
      </c>
      <c r="B56" s="27"/>
      <c r="C56" s="27">
        <v>9</v>
      </c>
      <c r="D56" s="67">
        <f t="shared" ref="D56:AA56" si="42">D9+D13+D30+D48+D42</f>
        <v>2</v>
      </c>
      <c r="E56" s="66">
        <f>E9+E13+E30+E48+E42</f>
        <v>3</v>
      </c>
      <c r="F56" s="65">
        <f t="shared" si="42"/>
        <v>5</v>
      </c>
      <c r="G56" s="67">
        <f t="shared" si="42"/>
        <v>0</v>
      </c>
      <c r="H56" s="66">
        <f t="shared" si="42"/>
        <v>0</v>
      </c>
      <c r="I56" s="65">
        <f t="shared" si="42"/>
        <v>0</v>
      </c>
      <c r="J56" s="67">
        <f t="shared" si="42"/>
        <v>0</v>
      </c>
      <c r="K56" s="66">
        <f t="shared" si="42"/>
        <v>0</v>
      </c>
      <c r="L56" s="65">
        <f t="shared" si="42"/>
        <v>0</v>
      </c>
      <c r="M56" s="67">
        <f t="shared" si="42"/>
        <v>1</v>
      </c>
      <c r="N56" s="66">
        <f t="shared" si="42"/>
        <v>0</v>
      </c>
      <c r="O56" s="65">
        <f t="shared" si="42"/>
        <v>1</v>
      </c>
      <c r="P56" s="67">
        <f t="shared" si="42"/>
        <v>0</v>
      </c>
      <c r="Q56" s="66">
        <f t="shared" si="42"/>
        <v>0</v>
      </c>
      <c r="R56" s="65">
        <f t="shared" si="42"/>
        <v>0</v>
      </c>
      <c r="S56" s="67">
        <f t="shared" si="42"/>
        <v>1</v>
      </c>
      <c r="T56" s="66">
        <f t="shared" si="42"/>
        <v>2</v>
      </c>
      <c r="U56" s="65">
        <f t="shared" si="42"/>
        <v>3</v>
      </c>
      <c r="V56" s="67">
        <f t="shared" si="42"/>
        <v>0</v>
      </c>
      <c r="W56" s="66">
        <f t="shared" si="42"/>
        <v>0</v>
      </c>
      <c r="X56" s="65">
        <f t="shared" si="42"/>
        <v>0</v>
      </c>
      <c r="Y56" s="118">
        <f t="shared" si="42"/>
        <v>4</v>
      </c>
      <c r="Z56" s="117">
        <f t="shared" si="42"/>
        <v>5</v>
      </c>
      <c r="AA56" s="116">
        <f t="shared" si="42"/>
        <v>9</v>
      </c>
    </row>
    <row r="57" spans="1:27" s="1" customFormat="1" ht="13.8" thickBot="1" x14ac:dyDescent="0.3">
      <c r="A57" s="163" t="s">
        <v>0</v>
      </c>
      <c r="B57" s="162"/>
      <c r="C57" s="162"/>
      <c r="D57" s="161">
        <f>SUM(D54:D56)</f>
        <v>51</v>
      </c>
      <c r="E57" s="160">
        <f t="shared" ref="E57:X57" si="43">SUM(E54:E56)</f>
        <v>28</v>
      </c>
      <c r="F57" s="159">
        <f t="shared" si="43"/>
        <v>79</v>
      </c>
      <c r="G57" s="161">
        <f t="shared" si="43"/>
        <v>3</v>
      </c>
      <c r="H57" s="160">
        <f t="shared" si="43"/>
        <v>3</v>
      </c>
      <c r="I57" s="159">
        <f t="shared" si="43"/>
        <v>6</v>
      </c>
      <c r="J57" s="161">
        <f t="shared" si="43"/>
        <v>0</v>
      </c>
      <c r="K57" s="160">
        <f t="shared" si="43"/>
        <v>0</v>
      </c>
      <c r="L57" s="159">
        <f t="shared" si="43"/>
        <v>0</v>
      </c>
      <c r="M57" s="161">
        <f t="shared" si="43"/>
        <v>4</v>
      </c>
      <c r="N57" s="160">
        <f t="shared" si="43"/>
        <v>1</v>
      </c>
      <c r="O57" s="159">
        <f t="shared" si="43"/>
        <v>5</v>
      </c>
      <c r="P57" s="161">
        <f t="shared" si="43"/>
        <v>0</v>
      </c>
      <c r="Q57" s="160">
        <f t="shared" si="43"/>
        <v>0</v>
      </c>
      <c r="R57" s="159">
        <f t="shared" si="43"/>
        <v>0</v>
      </c>
      <c r="S57" s="161">
        <f t="shared" si="43"/>
        <v>7</v>
      </c>
      <c r="T57" s="160">
        <f t="shared" si="43"/>
        <v>6</v>
      </c>
      <c r="U57" s="159">
        <f t="shared" si="43"/>
        <v>13</v>
      </c>
      <c r="V57" s="161">
        <f t="shared" si="43"/>
        <v>5</v>
      </c>
      <c r="W57" s="160">
        <f t="shared" si="43"/>
        <v>3</v>
      </c>
      <c r="X57" s="159">
        <f t="shared" si="43"/>
        <v>8</v>
      </c>
      <c r="Y57" s="161">
        <f>D57+G57+J57+M57+P57+S57+V57</f>
        <v>70</v>
      </c>
      <c r="Z57" s="160">
        <f>E57+H57+K57+N57+Q57+T57+W57</f>
        <v>41</v>
      </c>
      <c r="AA57" s="159">
        <f>SUM(AA54:AA56)</f>
        <v>111</v>
      </c>
    </row>
    <row r="58" spans="1:27" s="129" customFormat="1" ht="13.8" thickBot="1" x14ac:dyDescent="0.3">
      <c r="A58" s="56"/>
      <c r="B58" s="57"/>
      <c r="C58" s="57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s="1" customFormat="1" ht="13.8" thickBot="1" x14ac:dyDescent="0.3">
      <c r="A59" s="148" t="s">
        <v>92</v>
      </c>
      <c r="B59" s="149"/>
      <c r="C59" s="149"/>
      <c r="D59" s="148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4"/>
    </row>
    <row r="60" spans="1:27" x14ac:dyDescent="0.25">
      <c r="A60" s="28"/>
      <c r="B60" s="27"/>
      <c r="C60" s="27"/>
      <c r="D60" s="42"/>
      <c r="E60" s="41"/>
      <c r="F60" s="40"/>
      <c r="G60" s="98"/>
      <c r="H60" s="98"/>
      <c r="I60" s="98"/>
      <c r="J60" s="42"/>
      <c r="K60" s="41"/>
      <c r="L60" s="40"/>
      <c r="M60" s="42"/>
      <c r="N60" s="98"/>
      <c r="O60" s="98"/>
      <c r="P60" s="42"/>
      <c r="Q60" s="41"/>
      <c r="R60" s="40"/>
      <c r="S60" s="98"/>
      <c r="T60" s="98"/>
      <c r="U60" s="98"/>
      <c r="V60" s="42"/>
      <c r="W60" s="41"/>
      <c r="X60" s="40"/>
      <c r="Y60" s="97"/>
      <c r="Z60" s="97"/>
      <c r="AA60" s="38"/>
    </row>
    <row r="61" spans="1:27" s="1" customFormat="1" x14ac:dyDescent="0.25">
      <c r="A61" s="28" t="s">
        <v>91</v>
      </c>
      <c r="B61" s="95">
        <v>3100</v>
      </c>
      <c r="C61" s="95">
        <v>7</v>
      </c>
      <c r="D61" s="48">
        <v>17</v>
      </c>
      <c r="E61" s="47">
        <v>21</v>
      </c>
      <c r="F61" s="158">
        <f>D61+E61</f>
        <v>38</v>
      </c>
      <c r="G61" s="94">
        <v>0</v>
      </c>
      <c r="H61" s="94">
        <v>0</v>
      </c>
      <c r="I61" s="93">
        <f>G61+H61</f>
        <v>0</v>
      </c>
      <c r="J61" s="48">
        <v>0</v>
      </c>
      <c r="K61" s="47">
        <v>0</v>
      </c>
      <c r="L61" s="46">
        <f>J61+K61</f>
        <v>0</v>
      </c>
      <c r="M61" s="48">
        <v>1</v>
      </c>
      <c r="N61" s="94">
        <v>2</v>
      </c>
      <c r="O61" s="93">
        <f>M61+N61</f>
        <v>3</v>
      </c>
      <c r="P61" s="48">
        <v>0</v>
      </c>
      <c r="Q61" s="47">
        <v>0</v>
      </c>
      <c r="R61" s="46">
        <f>P61+Q61</f>
        <v>0</v>
      </c>
      <c r="S61" s="94">
        <v>0</v>
      </c>
      <c r="T61" s="94">
        <v>1</v>
      </c>
      <c r="U61" s="93">
        <f>S61+T61</f>
        <v>1</v>
      </c>
      <c r="V61" s="48">
        <v>3</v>
      </c>
      <c r="W61" s="47">
        <v>2</v>
      </c>
      <c r="X61" s="46">
        <f>V61+W61</f>
        <v>5</v>
      </c>
      <c r="Y61" s="127">
        <f t="shared" ref="Y61:AA62" si="44">D61+G61+J61+M61+P61+S61+V61</f>
        <v>21</v>
      </c>
      <c r="Z61" s="127">
        <f t="shared" si="44"/>
        <v>26</v>
      </c>
      <c r="AA61" s="44">
        <f t="shared" si="44"/>
        <v>47</v>
      </c>
    </row>
    <row r="62" spans="1:27" s="1" customFormat="1" ht="13.8" thickBot="1" x14ac:dyDescent="0.3">
      <c r="A62" s="28" t="s">
        <v>90</v>
      </c>
      <c r="B62" s="95">
        <v>3100</v>
      </c>
      <c r="C62" s="95">
        <v>8</v>
      </c>
      <c r="D62" s="48">
        <v>0</v>
      </c>
      <c r="E62" s="47">
        <v>0</v>
      </c>
      <c r="F62" s="158">
        <f>D62+E62</f>
        <v>0</v>
      </c>
      <c r="G62" s="94">
        <v>0</v>
      </c>
      <c r="H62" s="94">
        <v>0</v>
      </c>
      <c r="I62" s="93">
        <f>G62+H62</f>
        <v>0</v>
      </c>
      <c r="J62" s="48">
        <v>0</v>
      </c>
      <c r="K62" s="47">
        <v>0</v>
      </c>
      <c r="L62" s="46">
        <f>J62+K62</f>
        <v>0</v>
      </c>
      <c r="M62" s="48">
        <v>0</v>
      </c>
      <c r="N62" s="94">
        <v>0</v>
      </c>
      <c r="O62" s="93">
        <f>M62+N62</f>
        <v>0</v>
      </c>
      <c r="P62" s="48">
        <v>0</v>
      </c>
      <c r="Q62" s="47">
        <v>0</v>
      </c>
      <c r="R62" s="46">
        <f>P62+Q62</f>
        <v>0</v>
      </c>
      <c r="S62" s="94">
        <v>0</v>
      </c>
      <c r="T62" s="94">
        <v>0</v>
      </c>
      <c r="U62" s="93">
        <f>S62+T62</f>
        <v>0</v>
      </c>
      <c r="V62" s="48">
        <v>0</v>
      </c>
      <c r="W62" s="47">
        <v>0</v>
      </c>
      <c r="X62" s="46">
        <f>V62+W62</f>
        <v>0</v>
      </c>
      <c r="Y62" s="127">
        <f t="shared" si="44"/>
        <v>0</v>
      </c>
      <c r="Z62" s="127">
        <f t="shared" si="44"/>
        <v>0</v>
      </c>
      <c r="AA62" s="44">
        <f t="shared" si="44"/>
        <v>0</v>
      </c>
    </row>
    <row r="63" spans="1:27" s="1" customFormat="1" ht="13.8" thickBot="1" x14ac:dyDescent="0.3">
      <c r="A63" s="58" t="s">
        <v>89</v>
      </c>
      <c r="B63" s="57"/>
      <c r="C63" s="57"/>
      <c r="D63" s="107">
        <f t="shared" ref="D63:X63" si="45">SUBTOTAL(9,D61:D62)</f>
        <v>17</v>
      </c>
      <c r="E63" s="106">
        <f>SUBTOTAL(9,E61:E62)</f>
        <v>21</v>
      </c>
      <c r="F63" s="105">
        <f t="shared" si="45"/>
        <v>38</v>
      </c>
      <c r="G63" s="88">
        <f t="shared" si="45"/>
        <v>0</v>
      </c>
      <c r="H63" s="88">
        <f t="shared" si="45"/>
        <v>0</v>
      </c>
      <c r="I63" s="88">
        <f t="shared" si="45"/>
        <v>0</v>
      </c>
      <c r="J63" s="89">
        <f t="shared" si="45"/>
        <v>0</v>
      </c>
      <c r="K63" s="88">
        <f t="shared" si="45"/>
        <v>0</v>
      </c>
      <c r="L63" s="87">
        <f t="shared" si="45"/>
        <v>0</v>
      </c>
      <c r="M63" s="89">
        <f t="shared" si="45"/>
        <v>1</v>
      </c>
      <c r="N63" s="88">
        <f t="shared" si="45"/>
        <v>2</v>
      </c>
      <c r="O63" s="88">
        <f t="shared" si="45"/>
        <v>3</v>
      </c>
      <c r="P63" s="89">
        <f t="shared" si="45"/>
        <v>0</v>
      </c>
      <c r="Q63" s="88">
        <f t="shared" si="45"/>
        <v>0</v>
      </c>
      <c r="R63" s="87">
        <f t="shared" si="45"/>
        <v>0</v>
      </c>
      <c r="S63" s="88">
        <f t="shared" si="45"/>
        <v>0</v>
      </c>
      <c r="T63" s="88">
        <f t="shared" si="45"/>
        <v>1</v>
      </c>
      <c r="U63" s="88">
        <f t="shared" si="45"/>
        <v>1</v>
      </c>
      <c r="V63" s="89">
        <f t="shared" si="45"/>
        <v>3</v>
      </c>
      <c r="W63" s="88">
        <f t="shared" si="45"/>
        <v>2</v>
      </c>
      <c r="X63" s="87">
        <f t="shared" si="45"/>
        <v>5</v>
      </c>
      <c r="Y63" s="86">
        <f>D63+G63+J63+M63+P63+S63+V63</f>
        <v>21</v>
      </c>
      <c r="Z63" s="86">
        <f>E63+H63+K63+N63+Q63+T63+W63</f>
        <v>26</v>
      </c>
      <c r="AA63" s="85">
        <f>SUBTOTAL(9,AA61:AA62)</f>
        <v>47</v>
      </c>
    </row>
    <row r="64" spans="1:27" x14ac:dyDescent="0.25">
      <c r="A64" s="28"/>
      <c r="B64" s="27"/>
      <c r="C64" s="27"/>
      <c r="D64" s="42"/>
      <c r="E64" s="41"/>
      <c r="F64" s="40"/>
      <c r="G64" s="98"/>
      <c r="H64" s="98"/>
      <c r="I64" s="98"/>
      <c r="J64" s="42"/>
      <c r="K64" s="41"/>
      <c r="L64" s="40"/>
      <c r="M64" s="42"/>
      <c r="N64" s="98"/>
      <c r="O64" s="98"/>
      <c r="P64" s="42"/>
      <c r="Q64" s="41"/>
      <c r="R64" s="40"/>
      <c r="S64" s="98"/>
      <c r="T64" s="98"/>
      <c r="U64" s="98"/>
      <c r="V64" s="42"/>
      <c r="W64" s="41"/>
      <c r="X64" s="40"/>
      <c r="Y64" s="97"/>
      <c r="Z64" s="97"/>
      <c r="AA64" s="38"/>
    </row>
    <row r="65" spans="1:27" s="99" customFormat="1" x14ac:dyDescent="0.25">
      <c r="A65" s="104" t="s">
        <v>88</v>
      </c>
      <c r="B65" s="27">
        <v>3705</v>
      </c>
      <c r="C65" s="27">
        <v>8</v>
      </c>
      <c r="D65" s="77">
        <v>0</v>
      </c>
      <c r="E65" s="76">
        <v>0</v>
      </c>
      <c r="F65" s="11">
        <f>D65+E65</f>
        <v>0</v>
      </c>
      <c r="G65" s="134">
        <v>0</v>
      </c>
      <c r="H65" s="134">
        <v>0</v>
      </c>
      <c r="I65" s="133">
        <f>G65+H65</f>
        <v>0</v>
      </c>
      <c r="J65" s="77">
        <v>0</v>
      </c>
      <c r="K65" s="76">
        <v>0</v>
      </c>
      <c r="L65" s="11">
        <f>J65+K65</f>
        <v>0</v>
      </c>
      <c r="M65" s="77">
        <v>0</v>
      </c>
      <c r="N65" s="134">
        <v>0</v>
      </c>
      <c r="O65" s="133">
        <f>M65+N65</f>
        <v>0</v>
      </c>
      <c r="P65" s="77">
        <v>0</v>
      </c>
      <c r="Q65" s="76">
        <v>0</v>
      </c>
      <c r="R65" s="11">
        <f>P65+Q65</f>
        <v>0</v>
      </c>
      <c r="S65" s="134">
        <v>0</v>
      </c>
      <c r="T65" s="134">
        <v>0</v>
      </c>
      <c r="U65" s="133">
        <f>S65+T65</f>
        <v>0</v>
      </c>
      <c r="V65" s="77">
        <v>0</v>
      </c>
      <c r="W65" s="76">
        <v>0</v>
      </c>
      <c r="X65" s="11">
        <f>V65+W65</f>
        <v>0</v>
      </c>
      <c r="Y65" s="132">
        <f>D65+G65+J65+M65+P65+S65+V65</f>
        <v>0</v>
      </c>
      <c r="Z65" s="132">
        <f>E65+H65+K65+N65+Q65+T65+W65</f>
        <v>0</v>
      </c>
      <c r="AA65" s="9">
        <f>F65+I65+L65+O65+R65+U65+X65</f>
        <v>0</v>
      </c>
    </row>
    <row r="66" spans="1:27" x14ac:dyDescent="0.25">
      <c r="A66" s="28"/>
      <c r="B66" s="27"/>
      <c r="C66" s="27"/>
      <c r="D66" s="42"/>
      <c r="E66" s="41"/>
      <c r="F66" s="40"/>
      <c r="G66" s="98"/>
      <c r="H66" s="98"/>
      <c r="I66" s="98"/>
      <c r="J66" s="42"/>
      <c r="K66" s="41"/>
      <c r="L66" s="40"/>
      <c r="M66" s="42"/>
      <c r="N66" s="98"/>
      <c r="O66" s="98"/>
      <c r="P66" s="42"/>
      <c r="Q66" s="41"/>
      <c r="R66" s="40"/>
      <c r="S66" s="98"/>
      <c r="T66" s="98"/>
      <c r="U66" s="98"/>
      <c r="V66" s="42"/>
      <c r="W66" s="41"/>
      <c r="X66" s="40"/>
      <c r="Y66" s="97"/>
      <c r="Z66" s="97"/>
      <c r="AA66" s="38"/>
    </row>
    <row r="67" spans="1:27" s="99" customFormat="1" x14ac:dyDescent="0.25">
      <c r="A67" s="104" t="s">
        <v>87</v>
      </c>
      <c r="B67" s="27">
        <v>3201</v>
      </c>
      <c r="C67" s="27">
        <v>8</v>
      </c>
      <c r="D67" s="77">
        <v>0</v>
      </c>
      <c r="E67" s="76">
        <v>0</v>
      </c>
      <c r="F67" s="11">
        <f>D67+E67</f>
        <v>0</v>
      </c>
      <c r="G67" s="134">
        <v>0</v>
      </c>
      <c r="H67" s="134">
        <v>0</v>
      </c>
      <c r="I67" s="133">
        <f>G67+H67</f>
        <v>0</v>
      </c>
      <c r="J67" s="77">
        <v>0</v>
      </c>
      <c r="K67" s="76">
        <v>0</v>
      </c>
      <c r="L67" s="11">
        <f>J67+K67</f>
        <v>0</v>
      </c>
      <c r="M67" s="77">
        <v>0</v>
      </c>
      <c r="N67" s="134">
        <v>0</v>
      </c>
      <c r="O67" s="133">
        <f>M67+N67</f>
        <v>0</v>
      </c>
      <c r="P67" s="77">
        <v>0</v>
      </c>
      <c r="Q67" s="76">
        <v>0</v>
      </c>
      <c r="R67" s="11">
        <f>P67+Q67</f>
        <v>0</v>
      </c>
      <c r="S67" s="134">
        <v>1</v>
      </c>
      <c r="T67" s="134">
        <v>0</v>
      </c>
      <c r="U67" s="133">
        <f>S67+T67</f>
        <v>1</v>
      </c>
      <c r="V67" s="77">
        <v>0</v>
      </c>
      <c r="W67" s="76">
        <v>0</v>
      </c>
      <c r="X67" s="11">
        <f>V67+W67</f>
        <v>0</v>
      </c>
      <c r="Y67" s="132">
        <f>D67+G67+J67+M67+P67+S67+V67</f>
        <v>1</v>
      </c>
      <c r="Z67" s="132">
        <f>E67+H67+K67+N67+Q67+T67+W67</f>
        <v>0</v>
      </c>
      <c r="AA67" s="9">
        <f>F67+I67+L67+O67+R67+U67+X67</f>
        <v>1</v>
      </c>
    </row>
    <row r="68" spans="1:27" x14ac:dyDescent="0.25">
      <c r="A68" s="15"/>
      <c r="B68" s="14"/>
      <c r="C68" s="14"/>
      <c r="D68" s="42"/>
      <c r="E68" s="41"/>
      <c r="F68" s="40"/>
      <c r="G68" s="41"/>
      <c r="H68" s="41"/>
      <c r="I68" s="41"/>
      <c r="J68" s="42"/>
      <c r="K68" s="41"/>
      <c r="L68" s="40"/>
      <c r="M68" s="42"/>
      <c r="N68" s="41"/>
      <c r="O68" s="41"/>
      <c r="P68" s="42"/>
      <c r="Q68" s="41"/>
      <c r="R68" s="40"/>
      <c r="S68" s="41"/>
      <c r="T68" s="41"/>
      <c r="U68" s="41"/>
      <c r="V68" s="42"/>
      <c r="W68" s="41"/>
      <c r="X68" s="40"/>
      <c r="Y68" s="39"/>
      <c r="Z68" s="39"/>
      <c r="AA68" s="38"/>
    </row>
    <row r="69" spans="1:27" s="1" customFormat="1" x14ac:dyDescent="0.25">
      <c r="A69" s="43" t="s">
        <v>86</v>
      </c>
      <c r="B69" s="49">
        <v>3300</v>
      </c>
      <c r="C69" s="49">
        <v>8</v>
      </c>
      <c r="D69" s="48">
        <v>0</v>
      </c>
      <c r="E69" s="47">
        <v>0</v>
      </c>
      <c r="F69" s="46">
        <f>D69+E69</f>
        <v>0</v>
      </c>
      <c r="G69" s="47">
        <v>0</v>
      </c>
      <c r="H69" s="47">
        <v>0</v>
      </c>
      <c r="I69" s="51">
        <f>G69+H69</f>
        <v>0</v>
      </c>
      <c r="J69" s="48">
        <v>0</v>
      </c>
      <c r="K69" s="47">
        <v>0</v>
      </c>
      <c r="L69" s="46">
        <f>J69+K69</f>
        <v>0</v>
      </c>
      <c r="M69" s="48">
        <v>0</v>
      </c>
      <c r="N69" s="47">
        <v>0</v>
      </c>
      <c r="O69" s="51">
        <f>M69+N69</f>
        <v>0</v>
      </c>
      <c r="P69" s="48">
        <v>0</v>
      </c>
      <c r="Q69" s="47">
        <v>0</v>
      </c>
      <c r="R69" s="46">
        <f>P69+Q69</f>
        <v>0</v>
      </c>
      <c r="S69" s="47">
        <v>0</v>
      </c>
      <c r="T69" s="47">
        <v>0</v>
      </c>
      <c r="U69" s="51">
        <f>S69+T69</f>
        <v>0</v>
      </c>
      <c r="V69" s="48">
        <v>0</v>
      </c>
      <c r="W69" s="47">
        <v>0</v>
      </c>
      <c r="X69" s="46">
        <f>V69+W69</f>
        <v>0</v>
      </c>
      <c r="Y69" s="45">
        <f t="shared" ref="Y69:AA73" si="46">D69+G69+J69+M69+P69+S69+V69</f>
        <v>0</v>
      </c>
      <c r="Z69" s="45">
        <f t="shared" si="46"/>
        <v>0</v>
      </c>
      <c r="AA69" s="44">
        <f t="shared" si="46"/>
        <v>0</v>
      </c>
    </row>
    <row r="70" spans="1:27" s="1" customFormat="1" x14ac:dyDescent="0.25">
      <c r="A70" s="43" t="s">
        <v>85</v>
      </c>
      <c r="B70" s="49">
        <v>3900</v>
      </c>
      <c r="C70" s="49">
        <v>7</v>
      </c>
      <c r="D70" s="48">
        <v>31</v>
      </c>
      <c r="E70" s="47">
        <v>56</v>
      </c>
      <c r="F70" s="46">
        <f>D70+E70</f>
        <v>87</v>
      </c>
      <c r="G70" s="47">
        <v>0</v>
      </c>
      <c r="H70" s="47">
        <v>0</v>
      </c>
      <c r="I70" s="51">
        <f>G70+H70</f>
        <v>0</v>
      </c>
      <c r="J70" s="48">
        <v>0</v>
      </c>
      <c r="K70" s="47">
        <v>0</v>
      </c>
      <c r="L70" s="51">
        <f>J70+K70</f>
        <v>0</v>
      </c>
      <c r="M70" s="48">
        <v>1</v>
      </c>
      <c r="N70" s="47">
        <v>1</v>
      </c>
      <c r="O70" s="51">
        <f>M70+N70</f>
        <v>2</v>
      </c>
      <c r="P70" s="48">
        <v>2</v>
      </c>
      <c r="Q70" s="47">
        <v>4</v>
      </c>
      <c r="R70" s="46">
        <f>P70+Q70</f>
        <v>6</v>
      </c>
      <c r="S70" s="47">
        <v>2</v>
      </c>
      <c r="T70" s="47">
        <v>4</v>
      </c>
      <c r="U70" s="51">
        <f>S70+T70</f>
        <v>6</v>
      </c>
      <c r="V70" s="48">
        <v>0</v>
      </c>
      <c r="W70" s="47">
        <v>7</v>
      </c>
      <c r="X70" s="46">
        <f>V70+W70</f>
        <v>7</v>
      </c>
      <c r="Y70" s="45">
        <f t="shared" si="46"/>
        <v>36</v>
      </c>
      <c r="Z70" s="45">
        <f t="shared" si="46"/>
        <v>72</v>
      </c>
      <c r="AA70" s="44">
        <f t="shared" si="46"/>
        <v>108</v>
      </c>
    </row>
    <row r="71" spans="1:27" s="1" customFormat="1" x14ac:dyDescent="0.25">
      <c r="A71" s="43" t="s">
        <v>84</v>
      </c>
      <c r="B71" s="49">
        <v>3901</v>
      </c>
      <c r="C71" s="49">
        <v>7</v>
      </c>
      <c r="D71" s="48">
        <v>5</v>
      </c>
      <c r="E71" s="47">
        <v>7</v>
      </c>
      <c r="F71" s="46">
        <f>D71+E71</f>
        <v>12</v>
      </c>
      <c r="G71" s="47">
        <v>0</v>
      </c>
      <c r="H71" s="47">
        <v>0</v>
      </c>
      <c r="I71" s="51">
        <f>G71+H71</f>
        <v>0</v>
      </c>
      <c r="J71" s="48">
        <v>0</v>
      </c>
      <c r="K71" s="47">
        <v>0</v>
      </c>
      <c r="L71" s="46">
        <f>J71+K71</f>
        <v>0</v>
      </c>
      <c r="M71" s="48">
        <v>2</v>
      </c>
      <c r="N71" s="47">
        <v>1</v>
      </c>
      <c r="O71" s="51">
        <f>M71+N71</f>
        <v>3</v>
      </c>
      <c r="P71" s="48">
        <v>0</v>
      </c>
      <c r="Q71" s="47">
        <v>0</v>
      </c>
      <c r="R71" s="46">
        <f>P71+Q71</f>
        <v>0</v>
      </c>
      <c r="S71" s="47">
        <v>0</v>
      </c>
      <c r="T71" s="47">
        <v>2</v>
      </c>
      <c r="U71" s="51">
        <f>S71+T71</f>
        <v>2</v>
      </c>
      <c r="V71" s="48">
        <v>3</v>
      </c>
      <c r="W71" s="47">
        <v>2</v>
      </c>
      <c r="X71" s="46">
        <f>V71+W71</f>
        <v>5</v>
      </c>
      <c r="Y71" s="45">
        <f t="shared" si="46"/>
        <v>10</v>
      </c>
      <c r="Z71" s="45">
        <f t="shared" si="46"/>
        <v>12</v>
      </c>
      <c r="AA71" s="44">
        <f t="shared" si="46"/>
        <v>22</v>
      </c>
    </row>
    <row r="72" spans="1:27" s="1" customFormat="1" x14ac:dyDescent="0.25">
      <c r="A72" s="43" t="s">
        <v>83</v>
      </c>
      <c r="B72" s="49">
        <v>3900</v>
      </c>
      <c r="C72" s="49">
        <v>8</v>
      </c>
      <c r="D72" s="48">
        <v>0</v>
      </c>
      <c r="E72" s="47">
        <v>0</v>
      </c>
      <c r="F72" s="46">
        <f>D72+E72</f>
        <v>0</v>
      </c>
      <c r="G72" s="47">
        <v>0</v>
      </c>
      <c r="H72" s="47">
        <v>0</v>
      </c>
      <c r="I72" s="51">
        <f>G72+H72</f>
        <v>0</v>
      </c>
      <c r="J72" s="48">
        <v>0</v>
      </c>
      <c r="K72" s="47">
        <v>0</v>
      </c>
      <c r="L72" s="46">
        <f>J72+K72</f>
        <v>0</v>
      </c>
      <c r="M72" s="48">
        <v>0</v>
      </c>
      <c r="N72" s="47">
        <v>0</v>
      </c>
      <c r="O72" s="51">
        <f>M72+N72</f>
        <v>0</v>
      </c>
      <c r="P72" s="48">
        <v>0</v>
      </c>
      <c r="Q72" s="47">
        <v>0</v>
      </c>
      <c r="R72" s="46">
        <f>P72+Q72</f>
        <v>0</v>
      </c>
      <c r="S72" s="47">
        <v>0</v>
      </c>
      <c r="T72" s="47">
        <v>0</v>
      </c>
      <c r="U72" s="51">
        <f>S72+T72</f>
        <v>0</v>
      </c>
      <c r="V72" s="48">
        <v>0</v>
      </c>
      <c r="W72" s="47">
        <v>0</v>
      </c>
      <c r="X72" s="46">
        <f>V72+W72</f>
        <v>0</v>
      </c>
      <c r="Y72" s="45">
        <f t="shared" si="46"/>
        <v>0</v>
      </c>
      <c r="Z72" s="45">
        <f t="shared" si="46"/>
        <v>0</v>
      </c>
      <c r="AA72" s="44">
        <f t="shared" si="46"/>
        <v>0</v>
      </c>
    </row>
    <row r="73" spans="1:27" s="1" customFormat="1" ht="13.8" thickBot="1" x14ac:dyDescent="0.3">
      <c r="A73" s="28" t="s">
        <v>82</v>
      </c>
      <c r="B73" s="95">
        <v>3305</v>
      </c>
      <c r="C73" s="95">
        <v>8</v>
      </c>
      <c r="D73" s="48">
        <v>0</v>
      </c>
      <c r="E73" s="47">
        <v>0</v>
      </c>
      <c r="F73" s="46">
        <f>D73+E73</f>
        <v>0</v>
      </c>
      <c r="G73" s="94">
        <v>0</v>
      </c>
      <c r="H73" s="94">
        <v>0</v>
      </c>
      <c r="I73" s="93">
        <f>G73+H73</f>
        <v>0</v>
      </c>
      <c r="J73" s="48">
        <v>0</v>
      </c>
      <c r="K73" s="47">
        <v>0</v>
      </c>
      <c r="L73" s="46">
        <f>J73+K73</f>
        <v>0</v>
      </c>
      <c r="M73" s="48">
        <v>0</v>
      </c>
      <c r="N73" s="94">
        <v>0</v>
      </c>
      <c r="O73" s="93">
        <f>M73+N73</f>
        <v>0</v>
      </c>
      <c r="P73" s="48">
        <v>0</v>
      </c>
      <c r="Q73" s="47">
        <v>0</v>
      </c>
      <c r="R73" s="46">
        <f>P73+Q73</f>
        <v>0</v>
      </c>
      <c r="S73" s="94">
        <v>0</v>
      </c>
      <c r="T73" s="94">
        <v>0</v>
      </c>
      <c r="U73" s="93">
        <f>S73+T73</f>
        <v>0</v>
      </c>
      <c r="V73" s="48">
        <v>0</v>
      </c>
      <c r="W73" s="47">
        <v>0</v>
      </c>
      <c r="X73" s="46">
        <f>V73+W73</f>
        <v>0</v>
      </c>
      <c r="Y73" s="45">
        <f t="shared" si="46"/>
        <v>0</v>
      </c>
      <c r="Z73" s="45">
        <f t="shared" si="46"/>
        <v>0</v>
      </c>
      <c r="AA73" s="44">
        <f t="shared" si="46"/>
        <v>0</v>
      </c>
    </row>
    <row r="74" spans="1:27" s="1" customFormat="1" ht="13.8" thickBot="1" x14ac:dyDescent="0.3">
      <c r="A74" s="58" t="s">
        <v>81</v>
      </c>
      <c r="B74" s="57"/>
      <c r="C74" s="57"/>
      <c r="D74" s="89">
        <f t="shared" ref="D74:X74" si="47">SUBTOTAL(9,D69:D73)</f>
        <v>36</v>
      </c>
      <c r="E74" s="88">
        <f>SUBTOTAL(9,E69:E73)</f>
        <v>63</v>
      </c>
      <c r="F74" s="87">
        <f t="shared" si="47"/>
        <v>99</v>
      </c>
      <c r="G74" s="88">
        <f t="shared" si="47"/>
        <v>0</v>
      </c>
      <c r="H74" s="88">
        <f t="shared" si="47"/>
        <v>0</v>
      </c>
      <c r="I74" s="88">
        <f t="shared" si="47"/>
        <v>0</v>
      </c>
      <c r="J74" s="89">
        <f t="shared" si="47"/>
        <v>0</v>
      </c>
      <c r="K74" s="88">
        <f t="shared" si="47"/>
        <v>0</v>
      </c>
      <c r="L74" s="87">
        <f t="shared" si="47"/>
        <v>0</v>
      </c>
      <c r="M74" s="89">
        <f t="shared" si="47"/>
        <v>3</v>
      </c>
      <c r="N74" s="88">
        <f t="shared" si="47"/>
        <v>2</v>
      </c>
      <c r="O74" s="88">
        <f t="shared" si="47"/>
        <v>5</v>
      </c>
      <c r="P74" s="89">
        <f t="shared" si="47"/>
        <v>2</v>
      </c>
      <c r="Q74" s="88">
        <f t="shared" si="47"/>
        <v>4</v>
      </c>
      <c r="R74" s="87">
        <f t="shared" si="47"/>
        <v>6</v>
      </c>
      <c r="S74" s="88">
        <f t="shared" si="47"/>
        <v>2</v>
      </c>
      <c r="T74" s="88">
        <f t="shared" si="47"/>
        <v>6</v>
      </c>
      <c r="U74" s="88">
        <f t="shared" si="47"/>
        <v>8</v>
      </c>
      <c r="V74" s="89">
        <f t="shared" si="47"/>
        <v>3</v>
      </c>
      <c r="W74" s="88">
        <f t="shared" si="47"/>
        <v>9</v>
      </c>
      <c r="X74" s="87">
        <f t="shared" si="47"/>
        <v>12</v>
      </c>
      <c r="Y74" s="86">
        <f>D74+G74+J74+M74+P74+S74+V74</f>
        <v>46</v>
      </c>
      <c r="Z74" s="86">
        <f>E74+H74+K74+N74+Q74+T74+W74</f>
        <v>84</v>
      </c>
      <c r="AA74" s="85">
        <f>SUBTOTAL(9,AA69:AA73)</f>
        <v>130</v>
      </c>
    </row>
    <row r="75" spans="1:27" x14ac:dyDescent="0.25">
      <c r="A75" s="15"/>
      <c r="B75" s="14"/>
      <c r="C75" s="14"/>
      <c r="D75" s="42"/>
      <c r="E75" s="41"/>
      <c r="F75" s="40"/>
      <c r="G75" s="41"/>
      <c r="H75" s="41"/>
      <c r="I75" s="41"/>
      <c r="J75" s="42"/>
      <c r="K75" s="41"/>
      <c r="L75" s="40"/>
      <c r="M75" s="42"/>
      <c r="N75" s="41"/>
      <c r="O75" s="41"/>
      <c r="P75" s="42"/>
      <c r="Q75" s="41"/>
      <c r="R75" s="40"/>
      <c r="S75" s="41"/>
      <c r="T75" s="41"/>
      <c r="U75" s="41"/>
      <c r="V75" s="42"/>
      <c r="W75" s="41"/>
      <c r="X75" s="40"/>
      <c r="Y75" s="39"/>
      <c r="Z75" s="39"/>
      <c r="AA75" s="38"/>
    </row>
    <row r="76" spans="1:27" s="1" customFormat="1" x14ac:dyDescent="0.25">
      <c r="A76" s="43" t="s">
        <v>80</v>
      </c>
      <c r="B76" s="49">
        <v>3550</v>
      </c>
      <c r="C76" s="49">
        <v>7</v>
      </c>
      <c r="D76" s="48">
        <v>0</v>
      </c>
      <c r="E76" s="47">
        <v>4</v>
      </c>
      <c r="F76" s="46">
        <f>D76+E76</f>
        <v>4</v>
      </c>
      <c r="G76" s="47">
        <v>0</v>
      </c>
      <c r="H76" s="47">
        <v>0</v>
      </c>
      <c r="I76" s="51">
        <f>G76+H76</f>
        <v>0</v>
      </c>
      <c r="J76" s="48">
        <v>0</v>
      </c>
      <c r="K76" s="47">
        <v>0</v>
      </c>
      <c r="L76" s="46">
        <f>J76+K76</f>
        <v>0</v>
      </c>
      <c r="M76" s="48">
        <v>0</v>
      </c>
      <c r="N76" s="47">
        <v>2</v>
      </c>
      <c r="O76" s="51">
        <f>M76+N76</f>
        <v>2</v>
      </c>
      <c r="P76" s="48">
        <v>0</v>
      </c>
      <c r="Q76" s="47">
        <v>0</v>
      </c>
      <c r="R76" s="46">
        <f>P76+Q76</f>
        <v>0</v>
      </c>
      <c r="S76" s="47">
        <v>0</v>
      </c>
      <c r="T76" s="47">
        <v>1</v>
      </c>
      <c r="U76" s="51">
        <f>S76+T76</f>
        <v>1</v>
      </c>
      <c r="V76" s="48">
        <v>0</v>
      </c>
      <c r="W76" s="47">
        <v>0</v>
      </c>
      <c r="X76" s="46">
        <f>V76+W76</f>
        <v>0</v>
      </c>
      <c r="Y76" s="45">
        <f t="shared" ref="Y76:AA77" si="48">D76+G76+J76+M76+P76+S76+V76</f>
        <v>0</v>
      </c>
      <c r="Z76" s="45">
        <f t="shared" si="48"/>
        <v>7</v>
      </c>
      <c r="AA76" s="44">
        <f t="shared" si="48"/>
        <v>7</v>
      </c>
    </row>
    <row r="77" spans="1:27" s="1" customFormat="1" ht="13.8" thickBot="1" x14ac:dyDescent="0.3">
      <c r="A77" s="28" t="s">
        <v>79</v>
      </c>
      <c r="B77" s="95">
        <v>3500</v>
      </c>
      <c r="C77" s="95">
        <v>8</v>
      </c>
      <c r="D77" s="48">
        <v>1</v>
      </c>
      <c r="E77" s="47">
        <v>0</v>
      </c>
      <c r="F77" s="46">
        <f>D77+E77</f>
        <v>1</v>
      </c>
      <c r="G77" s="94">
        <v>0</v>
      </c>
      <c r="H77" s="94">
        <v>0</v>
      </c>
      <c r="I77" s="93">
        <f>G77+H77</f>
        <v>0</v>
      </c>
      <c r="J77" s="48">
        <v>0</v>
      </c>
      <c r="K77" s="47">
        <v>0</v>
      </c>
      <c r="L77" s="46">
        <f>J77+K77</f>
        <v>0</v>
      </c>
      <c r="M77" s="48">
        <v>0</v>
      </c>
      <c r="N77" s="94">
        <v>0</v>
      </c>
      <c r="O77" s="93">
        <f>M77+N77</f>
        <v>0</v>
      </c>
      <c r="P77" s="48">
        <v>0</v>
      </c>
      <c r="Q77" s="47">
        <v>0</v>
      </c>
      <c r="R77" s="46">
        <f>P77+Q77</f>
        <v>0</v>
      </c>
      <c r="S77" s="94">
        <v>0</v>
      </c>
      <c r="T77" s="94">
        <v>0</v>
      </c>
      <c r="U77" s="93">
        <f>S77+T77</f>
        <v>0</v>
      </c>
      <c r="V77" s="48">
        <v>0</v>
      </c>
      <c r="W77" s="47">
        <v>0</v>
      </c>
      <c r="X77" s="46">
        <f>V77+W77</f>
        <v>0</v>
      </c>
      <c r="Y77" s="45">
        <f t="shared" si="48"/>
        <v>1</v>
      </c>
      <c r="Z77" s="127">
        <f t="shared" si="48"/>
        <v>0</v>
      </c>
      <c r="AA77" s="44">
        <f t="shared" si="48"/>
        <v>1</v>
      </c>
    </row>
    <row r="78" spans="1:27" s="1" customFormat="1" ht="13.8" thickBot="1" x14ac:dyDescent="0.3">
      <c r="A78" s="58" t="s">
        <v>78</v>
      </c>
      <c r="B78" s="57"/>
      <c r="C78" s="57"/>
      <c r="D78" s="89">
        <f t="shared" ref="D78:X78" si="49">SUBTOTAL(9,D76:D77)</f>
        <v>1</v>
      </c>
      <c r="E78" s="88">
        <f t="shared" si="49"/>
        <v>4</v>
      </c>
      <c r="F78" s="87">
        <f t="shared" si="49"/>
        <v>5</v>
      </c>
      <c r="G78" s="89">
        <f t="shared" si="49"/>
        <v>0</v>
      </c>
      <c r="H78" s="88">
        <f t="shared" si="49"/>
        <v>0</v>
      </c>
      <c r="I78" s="88">
        <f t="shared" si="49"/>
        <v>0</v>
      </c>
      <c r="J78" s="89">
        <f t="shared" si="49"/>
        <v>0</v>
      </c>
      <c r="K78" s="88">
        <f t="shared" si="49"/>
        <v>0</v>
      </c>
      <c r="L78" s="87">
        <f t="shared" si="49"/>
        <v>0</v>
      </c>
      <c r="M78" s="89">
        <f t="shared" si="49"/>
        <v>0</v>
      </c>
      <c r="N78" s="88">
        <f t="shared" si="49"/>
        <v>2</v>
      </c>
      <c r="O78" s="88">
        <f t="shared" si="49"/>
        <v>2</v>
      </c>
      <c r="P78" s="89">
        <f t="shared" si="49"/>
        <v>0</v>
      </c>
      <c r="Q78" s="88">
        <f t="shared" si="49"/>
        <v>0</v>
      </c>
      <c r="R78" s="87">
        <f t="shared" si="49"/>
        <v>0</v>
      </c>
      <c r="S78" s="89">
        <f t="shared" si="49"/>
        <v>0</v>
      </c>
      <c r="T78" s="88">
        <f t="shared" si="49"/>
        <v>1</v>
      </c>
      <c r="U78" s="88">
        <f t="shared" si="49"/>
        <v>1</v>
      </c>
      <c r="V78" s="89">
        <f t="shared" si="49"/>
        <v>0</v>
      </c>
      <c r="W78" s="88">
        <f t="shared" si="49"/>
        <v>0</v>
      </c>
      <c r="X78" s="87">
        <f t="shared" si="49"/>
        <v>0</v>
      </c>
      <c r="Y78" s="86">
        <f>D78+G78+J78+M78+P78+S78+V78</f>
        <v>1</v>
      </c>
      <c r="Z78" s="86">
        <f>E78+H78+K78+N78+Q78+T78+W78</f>
        <v>7</v>
      </c>
      <c r="AA78" s="85">
        <f>SUBTOTAL(9,AA76:AA77)</f>
        <v>8</v>
      </c>
    </row>
    <row r="79" spans="1:27" x14ac:dyDescent="0.25">
      <c r="A79" s="28"/>
      <c r="B79" s="27"/>
      <c r="C79" s="27"/>
      <c r="D79" s="42"/>
      <c r="E79" s="41"/>
      <c r="F79" s="40"/>
      <c r="G79" s="98"/>
      <c r="H79" s="98"/>
      <c r="I79" s="98"/>
      <c r="J79" s="42"/>
      <c r="K79" s="41"/>
      <c r="L79" s="40"/>
      <c r="M79" s="42"/>
      <c r="N79" s="98"/>
      <c r="O79" s="98"/>
      <c r="P79" s="42"/>
      <c r="Q79" s="41"/>
      <c r="R79" s="40"/>
      <c r="S79" s="98"/>
      <c r="T79" s="98"/>
      <c r="U79" s="98"/>
      <c r="V79" s="42"/>
      <c r="W79" s="41"/>
      <c r="X79" s="40"/>
      <c r="Y79" s="97"/>
      <c r="Z79" s="97"/>
      <c r="AA79" s="38"/>
    </row>
    <row r="80" spans="1:27" s="99" customFormat="1" x14ac:dyDescent="0.25">
      <c r="A80" s="15" t="s">
        <v>77</v>
      </c>
      <c r="B80" s="14">
        <v>3600</v>
      </c>
      <c r="C80" s="14">
        <v>8</v>
      </c>
      <c r="D80" s="77">
        <v>0</v>
      </c>
      <c r="E80" s="76">
        <v>0</v>
      </c>
      <c r="F80" s="11">
        <f>D80+E80</f>
        <v>0</v>
      </c>
      <c r="G80" s="76">
        <v>0</v>
      </c>
      <c r="H80" s="76">
        <v>0</v>
      </c>
      <c r="I80" s="12">
        <f>G80+H80</f>
        <v>0</v>
      </c>
      <c r="J80" s="77">
        <v>0</v>
      </c>
      <c r="K80" s="76">
        <v>0</v>
      </c>
      <c r="L80" s="11">
        <f>J80+K80</f>
        <v>0</v>
      </c>
      <c r="M80" s="77">
        <v>0</v>
      </c>
      <c r="N80" s="76">
        <v>0</v>
      </c>
      <c r="O80" s="12">
        <f>M80+N80</f>
        <v>0</v>
      </c>
      <c r="P80" s="77">
        <v>0</v>
      </c>
      <c r="Q80" s="76">
        <v>0</v>
      </c>
      <c r="R80" s="11">
        <f>P80+Q80</f>
        <v>0</v>
      </c>
      <c r="S80" s="76">
        <v>0</v>
      </c>
      <c r="T80" s="76">
        <v>0</v>
      </c>
      <c r="U80" s="12">
        <f>S80+T80</f>
        <v>0</v>
      </c>
      <c r="V80" s="77">
        <v>0</v>
      </c>
      <c r="W80" s="76">
        <v>0</v>
      </c>
      <c r="X80" s="11">
        <f>V80+W80</f>
        <v>0</v>
      </c>
      <c r="Y80" s="10">
        <f>D80+G80+J80+M80+P80+S80+V80</f>
        <v>0</v>
      </c>
      <c r="Z80" s="10">
        <f>E80+H80+K80+N80+Q80+T80+W80</f>
        <v>0</v>
      </c>
      <c r="AA80" s="9">
        <f>F80+I80+L80+O80+R80+U80+X80</f>
        <v>0</v>
      </c>
    </row>
    <row r="81" spans="1:27" x14ac:dyDescent="0.25">
      <c r="A81" s="28"/>
      <c r="B81" s="27"/>
      <c r="C81" s="27"/>
      <c r="D81" s="42"/>
      <c r="E81" s="41"/>
      <c r="F81" s="40"/>
      <c r="G81" s="98"/>
      <c r="H81" s="98"/>
      <c r="I81" s="98"/>
      <c r="J81" s="42"/>
      <c r="K81" s="41"/>
      <c r="L81" s="40"/>
      <c r="M81" s="42"/>
      <c r="N81" s="98"/>
      <c r="O81" s="98"/>
      <c r="P81" s="42"/>
      <c r="Q81" s="41"/>
      <c r="R81" s="40"/>
      <c r="S81" s="98"/>
      <c r="T81" s="98"/>
      <c r="U81" s="98"/>
      <c r="V81" s="42"/>
      <c r="W81" s="41"/>
      <c r="X81" s="40"/>
      <c r="Y81" s="97"/>
      <c r="Z81" s="97"/>
      <c r="AA81" s="38"/>
    </row>
    <row r="82" spans="1:27" s="99" customFormat="1" x14ac:dyDescent="0.25">
      <c r="A82" s="104" t="s">
        <v>76</v>
      </c>
      <c r="B82" s="27">
        <v>3400</v>
      </c>
      <c r="C82" s="27">
        <v>8</v>
      </c>
      <c r="D82" s="77">
        <v>1</v>
      </c>
      <c r="E82" s="76">
        <v>0</v>
      </c>
      <c r="F82" s="11">
        <f>D82+E82</f>
        <v>1</v>
      </c>
      <c r="G82" s="134">
        <v>0</v>
      </c>
      <c r="H82" s="134">
        <v>0</v>
      </c>
      <c r="I82" s="133">
        <f>G82+H82</f>
        <v>0</v>
      </c>
      <c r="J82" s="77">
        <v>0</v>
      </c>
      <c r="K82" s="76">
        <v>0</v>
      </c>
      <c r="L82" s="11">
        <f>J82+K82</f>
        <v>0</v>
      </c>
      <c r="M82" s="77">
        <v>0</v>
      </c>
      <c r="N82" s="134">
        <v>0</v>
      </c>
      <c r="O82" s="133">
        <f>M82+N82</f>
        <v>0</v>
      </c>
      <c r="P82" s="77">
        <v>0</v>
      </c>
      <c r="Q82" s="76">
        <v>0</v>
      </c>
      <c r="R82" s="11">
        <f>P82+Q82</f>
        <v>0</v>
      </c>
      <c r="S82" s="134">
        <v>0</v>
      </c>
      <c r="T82" s="134">
        <v>0</v>
      </c>
      <c r="U82" s="12">
        <f>S82+T82</f>
        <v>0</v>
      </c>
      <c r="V82" s="77">
        <v>0</v>
      </c>
      <c r="W82" s="76">
        <v>0</v>
      </c>
      <c r="X82" s="11">
        <f>V82+W82</f>
        <v>0</v>
      </c>
      <c r="Y82" s="132">
        <f>D82+G82+J82+M82+P82+S82+V82</f>
        <v>1</v>
      </c>
      <c r="Z82" s="132">
        <f>E82+H82+K82+N82+Q82+T82+W82</f>
        <v>0</v>
      </c>
      <c r="AA82" s="9">
        <f>F82+I82+L82+O82+R82+U82+X82</f>
        <v>1</v>
      </c>
    </row>
    <row r="83" spans="1:27" x14ac:dyDescent="0.25">
      <c r="A83" s="15"/>
      <c r="B83" s="14"/>
      <c r="C83" s="14"/>
      <c r="D83" s="42"/>
      <c r="E83" s="41"/>
      <c r="F83" s="40"/>
      <c r="G83" s="41"/>
      <c r="H83" s="41"/>
      <c r="I83" s="41"/>
      <c r="J83" s="42"/>
      <c r="K83" s="41"/>
      <c r="L83" s="40"/>
      <c r="M83" s="42"/>
      <c r="N83" s="41"/>
      <c r="O83" s="41"/>
      <c r="P83" s="42"/>
      <c r="Q83" s="41"/>
      <c r="R83" s="40"/>
      <c r="S83" s="41"/>
      <c r="T83" s="41"/>
      <c r="U83" s="41"/>
      <c r="V83" s="42"/>
      <c r="W83" s="41"/>
      <c r="X83" s="40"/>
      <c r="Y83" s="39"/>
      <c r="Z83" s="39"/>
      <c r="AA83" s="38"/>
    </row>
    <row r="84" spans="1:27" s="99" customFormat="1" x14ac:dyDescent="0.25">
      <c r="A84" s="104" t="s">
        <v>75</v>
      </c>
      <c r="B84" s="27">
        <v>3805</v>
      </c>
      <c r="C84" s="27">
        <v>8</v>
      </c>
      <c r="D84" s="77">
        <v>0</v>
      </c>
      <c r="E84" s="76">
        <v>0</v>
      </c>
      <c r="F84" s="11">
        <f>D84+E84</f>
        <v>0</v>
      </c>
      <c r="G84" s="134">
        <v>0</v>
      </c>
      <c r="H84" s="134">
        <v>0</v>
      </c>
      <c r="I84" s="133">
        <f>G84+H84</f>
        <v>0</v>
      </c>
      <c r="J84" s="77">
        <v>0</v>
      </c>
      <c r="K84" s="76">
        <v>0</v>
      </c>
      <c r="L84" s="11">
        <f>J84+K84</f>
        <v>0</v>
      </c>
      <c r="M84" s="77">
        <v>0</v>
      </c>
      <c r="N84" s="134">
        <v>0</v>
      </c>
      <c r="O84" s="133">
        <f>M84+N84</f>
        <v>0</v>
      </c>
      <c r="P84" s="77">
        <v>0</v>
      </c>
      <c r="Q84" s="76">
        <v>0</v>
      </c>
      <c r="R84" s="11">
        <f>P84+Q84</f>
        <v>0</v>
      </c>
      <c r="S84" s="134">
        <v>0</v>
      </c>
      <c r="T84" s="134">
        <v>0</v>
      </c>
      <c r="U84" s="12">
        <f>S84+T84</f>
        <v>0</v>
      </c>
      <c r="V84" s="77">
        <v>0</v>
      </c>
      <c r="W84" s="76">
        <v>0</v>
      </c>
      <c r="X84" s="11">
        <f>V84+W84</f>
        <v>0</v>
      </c>
      <c r="Y84" s="132">
        <f>D84+G84+J84+M84+P84+S84+V84</f>
        <v>0</v>
      </c>
      <c r="Z84" s="132">
        <f>E84+H84+K84+N84+Q84+T84+W84</f>
        <v>0</v>
      </c>
      <c r="AA84" s="9">
        <f>F84+I84+L84+O84+R84+U84+X84</f>
        <v>0</v>
      </c>
    </row>
    <row r="85" spans="1:27" ht="13.8" thickBot="1" x14ac:dyDescent="0.3">
      <c r="A85" s="28"/>
      <c r="B85" s="27"/>
      <c r="C85" s="27"/>
      <c r="D85" s="157"/>
      <c r="E85" s="156"/>
      <c r="F85" s="40"/>
      <c r="G85" s="98"/>
      <c r="H85" s="98"/>
      <c r="I85" s="98"/>
      <c r="J85" s="42"/>
      <c r="K85" s="41"/>
      <c r="L85" s="40"/>
      <c r="M85" s="42"/>
      <c r="N85" s="98"/>
      <c r="O85" s="98"/>
      <c r="P85" s="42"/>
      <c r="Q85" s="41"/>
      <c r="R85" s="40"/>
      <c r="S85" s="98"/>
      <c r="T85" s="98"/>
      <c r="U85" s="98"/>
      <c r="V85" s="42"/>
      <c r="W85" s="41"/>
      <c r="X85" s="40"/>
      <c r="Y85" s="97"/>
      <c r="Z85" s="97"/>
      <c r="AA85" s="38"/>
    </row>
    <row r="86" spans="1:27" s="1" customFormat="1" ht="13.8" thickBot="1" x14ac:dyDescent="0.3">
      <c r="A86" s="155" t="s">
        <v>74</v>
      </c>
      <c r="B86" s="154"/>
      <c r="C86" s="154"/>
      <c r="D86" s="153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1"/>
      <c r="AA86" s="150"/>
    </row>
    <row r="87" spans="1:27" s="1" customFormat="1" x14ac:dyDescent="0.25">
      <c r="A87" s="104" t="s">
        <v>5</v>
      </c>
      <c r="B87" s="27"/>
      <c r="C87" s="27">
        <v>7</v>
      </c>
      <c r="D87" s="17">
        <f>D61+D70+D71+D76</f>
        <v>53</v>
      </c>
      <c r="E87" s="12">
        <f>E61+E70+E71+E76</f>
        <v>88</v>
      </c>
      <c r="F87" s="11">
        <f t="shared" ref="F87:AA87" si="50">F61+F70+F71+F76</f>
        <v>141</v>
      </c>
      <c r="G87" s="17">
        <f t="shared" si="50"/>
        <v>0</v>
      </c>
      <c r="H87" s="12">
        <f t="shared" si="50"/>
        <v>0</v>
      </c>
      <c r="I87" s="11">
        <f t="shared" si="50"/>
        <v>0</v>
      </c>
      <c r="J87" s="17">
        <f t="shared" si="50"/>
        <v>0</v>
      </c>
      <c r="K87" s="12">
        <f t="shared" si="50"/>
        <v>0</v>
      </c>
      <c r="L87" s="11">
        <f t="shared" si="50"/>
        <v>0</v>
      </c>
      <c r="M87" s="17">
        <f t="shared" si="50"/>
        <v>4</v>
      </c>
      <c r="N87" s="12">
        <f t="shared" si="50"/>
        <v>6</v>
      </c>
      <c r="O87" s="11">
        <f t="shared" si="50"/>
        <v>10</v>
      </c>
      <c r="P87" s="17">
        <f t="shared" si="50"/>
        <v>2</v>
      </c>
      <c r="Q87" s="12">
        <f t="shared" si="50"/>
        <v>4</v>
      </c>
      <c r="R87" s="11">
        <f t="shared" si="50"/>
        <v>6</v>
      </c>
      <c r="S87" s="17">
        <f t="shared" si="50"/>
        <v>2</v>
      </c>
      <c r="T87" s="12">
        <f t="shared" si="50"/>
        <v>8</v>
      </c>
      <c r="U87" s="11">
        <f t="shared" si="50"/>
        <v>10</v>
      </c>
      <c r="V87" s="17">
        <f t="shared" si="50"/>
        <v>6</v>
      </c>
      <c r="W87" s="12">
        <f t="shared" si="50"/>
        <v>11</v>
      </c>
      <c r="X87" s="11">
        <f t="shared" si="50"/>
        <v>17</v>
      </c>
      <c r="Y87" s="17">
        <f t="shared" si="50"/>
        <v>67</v>
      </c>
      <c r="Z87" s="12">
        <f t="shared" si="50"/>
        <v>117</v>
      </c>
      <c r="AA87" s="11">
        <f t="shared" si="50"/>
        <v>184</v>
      </c>
    </row>
    <row r="88" spans="1:27" s="1" customFormat="1" ht="13.8" thickBot="1" x14ac:dyDescent="0.3">
      <c r="A88" s="104" t="s">
        <v>46</v>
      </c>
      <c r="B88" s="27"/>
      <c r="C88" s="119">
        <v>8</v>
      </c>
      <c r="D88" s="133">
        <f t="shared" ref="D88:AA88" si="51">D62+D65+D67+D69+D72+D73+D77+D80+D82+D84</f>
        <v>2</v>
      </c>
      <c r="E88" s="133">
        <f t="shared" si="51"/>
        <v>0</v>
      </c>
      <c r="F88" s="11">
        <f t="shared" si="51"/>
        <v>2</v>
      </c>
      <c r="G88" s="133">
        <f t="shared" si="51"/>
        <v>0</v>
      </c>
      <c r="H88" s="133">
        <f t="shared" si="51"/>
        <v>0</v>
      </c>
      <c r="I88" s="65">
        <f t="shared" si="51"/>
        <v>0</v>
      </c>
      <c r="J88" s="133">
        <f t="shared" si="51"/>
        <v>0</v>
      </c>
      <c r="K88" s="133">
        <f t="shared" si="51"/>
        <v>0</v>
      </c>
      <c r="L88" s="11">
        <f t="shared" si="51"/>
        <v>0</v>
      </c>
      <c r="M88" s="133">
        <f t="shared" si="51"/>
        <v>0</v>
      </c>
      <c r="N88" s="133">
        <f t="shared" si="51"/>
        <v>0</v>
      </c>
      <c r="O88" s="65">
        <f t="shared" si="51"/>
        <v>0</v>
      </c>
      <c r="P88" s="133">
        <f t="shared" si="51"/>
        <v>0</v>
      </c>
      <c r="Q88" s="133">
        <f t="shared" si="51"/>
        <v>0</v>
      </c>
      <c r="R88" s="11">
        <f t="shared" si="51"/>
        <v>0</v>
      </c>
      <c r="S88" s="133">
        <f t="shared" si="51"/>
        <v>1</v>
      </c>
      <c r="T88" s="133">
        <f t="shared" si="51"/>
        <v>0</v>
      </c>
      <c r="U88" s="65">
        <f t="shared" si="51"/>
        <v>1</v>
      </c>
      <c r="V88" s="133">
        <f t="shared" si="51"/>
        <v>0</v>
      </c>
      <c r="W88" s="133">
        <f t="shared" si="51"/>
        <v>0</v>
      </c>
      <c r="X88" s="11">
        <f t="shared" si="51"/>
        <v>0</v>
      </c>
      <c r="Y88" s="132">
        <f t="shared" si="51"/>
        <v>3</v>
      </c>
      <c r="Z88" s="132">
        <f t="shared" si="51"/>
        <v>0</v>
      </c>
      <c r="AA88" s="9">
        <f t="shared" si="51"/>
        <v>3</v>
      </c>
    </row>
    <row r="89" spans="1:27" s="1" customFormat="1" ht="13.8" thickBot="1" x14ac:dyDescent="0.3">
      <c r="A89" s="148" t="s">
        <v>0</v>
      </c>
      <c r="B89" s="149"/>
      <c r="C89" s="149"/>
      <c r="D89" s="148">
        <f>SUM(D87:D88)</f>
        <v>55</v>
      </c>
      <c r="E89" s="147">
        <f t="shared" ref="E89:AA89" si="52">SUM(E87:E88)</f>
        <v>88</v>
      </c>
      <c r="F89" s="146">
        <f t="shared" si="52"/>
        <v>143</v>
      </c>
      <c r="G89" s="147">
        <f t="shared" si="52"/>
        <v>0</v>
      </c>
      <c r="H89" s="147">
        <f t="shared" si="52"/>
        <v>0</v>
      </c>
      <c r="I89" s="146">
        <f t="shared" si="52"/>
        <v>0</v>
      </c>
      <c r="J89" s="148">
        <f t="shared" si="52"/>
        <v>0</v>
      </c>
      <c r="K89" s="147">
        <f t="shared" si="52"/>
        <v>0</v>
      </c>
      <c r="L89" s="146">
        <f t="shared" si="52"/>
        <v>0</v>
      </c>
      <c r="M89" s="148">
        <f t="shared" si="52"/>
        <v>4</v>
      </c>
      <c r="N89" s="147">
        <f t="shared" si="52"/>
        <v>6</v>
      </c>
      <c r="O89" s="147">
        <f t="shared" si="52"/>
        <v>10</v>
      </c>
      <c r="P89" s="148">
        <f t="shared" si="52"/>
        <v>2</v>
      </c>
      <c r="Q89" s="147">
        <f t="shared" si="52"/>
        <v>4</v>
      </c>
      <c r="R89" s="146">
        <f t="shared" si="52"/>
        <v>6</v>
      </c>
      <c r="S89" s="147">
        <f t="shared" si="52"/>
        <v>3</v>
      </c>
      <c r="T89" s="147">
        <f t="shared" si="52"/>
        <v>8</v>
      </c>
      <c r="U89" s="146">
        <f t="shared" si="52"/>
        <v>11</v>
      </c>
      <c r="V89" s="148">
        <f t="shared" si="52"/>
        <v>6</v>
      </c>
      <c r="W89" s="147">
        <f t="shared" si="52"/>
        <v>11</v>
      </c>
      <c r="X89" s="146">
        <f t="shared" si="52"/>
        <v>17</v>
      </c>
      <c r="Y89" s="145">
        <f t="shared" si="52"/>
        <v>70</v>
      </c>
      <c r="Z89" s="145">
        <f t="shared" si="52"/>
        <v>117</v>
      </c>
      <c r="AA89" s="144">
        <f t="shared" si="52"/>
        <v>187</v>
      </c>
    </row>
    <row r="90" spans="1:27" s="53" customFormat="1" ht="13.8" thickBot="1" x14ac:dyDescent="0.3">
      <c r="A90" s="58"/>
      <c r="B90" s="57"/>
      <c r="C90" s="5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5"/>
      <c r="Z90" s="55"/>
      <c r="AA90" s="54"/>
    </row>
    <row r="91" spans="1:27" s="1" customFormat="1" ht="13.8" thickBot="1" x14ac:dyDescent="0.3">
      <c r="A91" s="232" t="s">
        <v>73</v>
      </c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4"/>
    </row>
    <row r="92" spans="1:27" x14ac:dyDescent="0.25">
      <c r="A92" s="143"/>
      <c r="B92" s="14"/>
      <c r="C92" s="14"/>
      <c r="D92" s="42"/>
      <c r="E92" s="41"/>
      <c r="F92" s="40"/>
      <c r="G92" s="41"/>
      <c r="H92" s="41"/>
      <c r="I92" s="41"/>
      <c r="J92" s="42"/>
      <c r="K92" s="41"/>
      <c r="L92" s="40"/>
      <c r="M92" s="42"/>
      <c r="N92" s="41"/>
      <c r="O92" s="41"/>
      <c r="P92" s="42"/>
      <c r="Q92" s="41"/>
      <c r="R92" s="40"/>
      <c r="S92" s="41"/>
      <c r="T92" s="41"/>
      <c r="U92" s="41"/>
      <c r="V92" s="42"/>
      <c r="W92" s="41"/>
      <c r="X92" s="40"/>
      <c r="Y92" s="39"/>
      <c r="Z92" s="39"/>
      <c r="AA92" s="38"/>
    </row>
    <row r="93" spans="1:27" s="1" customFormat="1" x14ac:dyDescent="0.25">
      <c r="A93" s="28" t="s">
        <v>72</v>
      </c>
      <c r="B93" s="49">
        <v>4400</v>
      </c>
      <c r="C93" s="49">
        <v>7</v>
      </c>
      <c r="D93" s="48">
        <v>80</v>
      </c>
      <c r="E93" s="47">
        <v>14</v>
      </c>
      <c r="F93" s="46">
        <f>D93+E93</f>
        <v>94</v>
      </c>
      <c r="G93" s="47">
        <v>12</v>
      </c>
      <c r="H93" s="47">
        <v>1</v>
      </c>
      <c r="I93" s="51">
        <f>G93+H93</f>
        <v>13</v>
      </c>
      <c r="J93" s="48">
        <v>0</v>
      </c>
      <c r="K93" s="47">
        <v>0</v>
      </c>
      <c r="L93" s="46">
        <f>J93+K93</f>
        <v>0</v>
      </c>
      <c r="M93" s="48">
        <v>1</v>
      </c>
      <c r="N93" s="47">
        <v>0</v>
      </c>
      <c r="O93" s="51">
        <f>M93+N93</f>
        <v>1</v>
      </c>
      <c r="P93" s="48">
        <v>0</v>
      </c>
      <c r="Q93" s="47">
        <v>1</v>
      </c>
      <c r="R93" s="46">
        <f>P93+Q93</f>
        <v>1</v>
      </c>
      <c r="S93" s="47">
        <v>0</v>
      </c>
      <c r="T93" s="47">
        <v>0</v>
      </c>
      <c r="U93" s="51">
        <f>S93+T93</f>
        <v>0</v>
      </c>
      <c r="V93" s="48">
        <v>5</v>
      </c>
      <c r="W93" s="47">
        <v>1</v>
      </c>
      <c r="X93" s="46">
        <f>V93+W93</f>
        <v>6</v>
      </c>
      <c r="Y93" s="45">
        <f t="shared" ref="Y93:AA94" si="53">D93+G93+J93+M93+P93+S93+V93</f>
        <v>98</v>
      </c>
      <c r="Z93" s="45">
        <f t="shared" si="53"/>
        <v>17</v>
      </c>
      <c r="AA93" s="44">
        <f t="shared" si="53"/>
        <v>115</v>
      </c>
    </row>
    <row r="94" spans="1:27" s="1" customFormat="1" ht="13.8" thickBot="1" x14ac:dyDescent="0.3">
      <c r="A94" s="43" t="s">
        <v>71</v>
      </c>
      <c r="B94" s="49">
        <v>4950</v>
      </c>
      <c r="C94" s="49">
        <v>9</v>
      </c>
      <c r="D94" s="48">
        <v>1</v>
      </c>
      <c r="E94" s="47">
        <v>1</v>
      </c>
      <c r="F94" s="46">
        <f>D94+E94</f>
        <v>2</v>
      </c>
      <c r="G94" s="47">
        <v>0</v>
      </c>
      <c r="H94" s="47">
        <v>0</v>
      </c>
      <c r="I94" s="51">
        <f>G94+H94</f>
        <v>0</v>
      </c>
      <c r="J94" s="48">
        <v>0</v>
      </c>
      <c r="K94" s="47">
        <v>0</v>
      </c>
      <c r="L94" s="51">
        <f>J94+K94</f>
        <v>0</v>
      </c>
      <c r="M94" s="48">
        <v>0</v>
      </c>
      <c r="N94" s="47">
        <v>0</v>
      </c>
      <c r="O94" s="51">
        <f>M94+N94</f>
        <v>0</v>
      </c>
      <c r="P94" s="48">
        <v>0</v>
      </c>
      <c r="Q94" s="47">
        <v>0</v>
      </c>
      <c r="R94" s="46">
        <f>P94+Q94</f>
        <v>0</v>
      </c>
      <c r="S94" s="47">
        <v>1</v>
      </c>
      <c r="T94" s="47">
        <v>0</v>
      </c>
      <c r="U94" s="51">
        <f>S94+T94</f>
        <v>1</v>
      </c>
      <c r="V94" s="48">
        <v>0</v>
      </c>
      <c r="W94" s="47">
        <v>0</v>
      </c>
      <c r="X94" s="46">
        <f>V94+W94</f>
        <v>0</v>
      </c>
      <c r="Y94" s="45">
        <f t="shared" si="53"/>
        <v>2</v>
      </c>
      <c r="Z94" s="45">
        <f t="shared" si="53"/>
        <v>1</v>
      </c>
      <c r="AA94" s="44">
        <f t="shared" si="53"/>
        <v>3</v>
      </c>
    </row>
    <row r="95" spans="1:27" s="1" customFormat="1" ht="13.8" thickBot="1" x14ac:dyDescent="0.3">
      <c r="A95" s="56" t="s">
        <v>70</v>
      </c>
      <c r="B95" s="57"/>
      <c r="C95" s="57"/>
      <c r="D95" s="89">
        <f t="shared" ref="D95:X95" si="54">SUBTOTAL(9,D93:D94)</f>
        <v>81</v>
      </c>
      <c r="E95" s="88">
        <f t="shared" si="54"/>
        <v>15</v>
      </c>
      <c r="F95" s="87">
        <f t="shared" si="54"/>
        <v>96</v>
      </c>
      <c r="G95" s="89">
        <f t="shared" si="54"/>
        <v>12</v>
      </c>
      <c r="H95" s="88">
        <f t="shared" si="54"/>
        <v>1</v>
      </c>
      <c r="I95" s="87">
        <f t="shared" si="54"/>
        <v>13</v>
      </c>
      <c r="J95" s="89">
        <f t="shared" si="54"/>
        <v>0</v>
      </c>
      <c r="K95" s="88">
        <f t="shared" si="54"/>
        <v>0</v>
      </c>
      <c r="L95" s="87">
        <f t="shared" si="54"/>
        <v>0</v>
      </c>
      <c r="M95" s="89">
        <f t="shared" si="54"/>
        <v>1</v>
      </c>
      <c r="N95" s="88">
        <f t="shared" si="54"/>
        <v>0</v>
      </c>
      <c r="O95" s="87">
        <f t="shared" si="54"/>
        <v>1</v>
      </c>
      <c r="P95" s="89">
        <f t="shared" si="54"/>
        <v>0</v>
      </c>
      <c r="Q95" s="88">
        <f t="shared" si="54"/>
        <v>1</v>
      </c>
      <c r="R95" s="87">
        <f t="shared" si="54"/>
        <v>1</v>
      </c>
      <c r="S95" s="89">
        <f t="shared" si="54"/>
        <v>1</v>
      </c>
      <c r="T95" s="88">
        <f t="shared" si="54"/>
        <v>0</v>
      </c>
      <c r="U95" s="87">
        <f t="shared" si="54"/>
        <v>1</v>
      </c>
      <c r="V95" s="89">
        <f t="shared" si="54"/>
        <v>5</v>
      </c>
      <c r="W95" s="88">
        <f t="shared" si="54"/>
        <v>1</v>
      </c>
      <c r="X95" s="87">
        <f t="shared" si="54"/>
        <v>6</v>
      </c>
      <c r="Y95" s="128">
        <f>D95+G95+J95+M95+P95+S95+V95</f>
        <v>100</v>
      </c>
      <c r="Z95" s="86">
        <f>E95+H95+K95+N95+Q95+T95+W95</f>
        <v>18</v>
      </c>
      <c r="AA95" s="85">
        <f>SUBTOTAL(9,AA93:AA94)</f>
        <v>118</v>
      </c>
    </row>
    <row r="96" spans="1:27" x14ac:dyDescent="0.25">
      <c r="A96" s="15"/>
      <c r="B96" s="14"/>
      <c r="C96" s="14"/>
      <c r="D96" s="42"/>
      <c r="E96" s="41"/>
      <c r="F96" s="40"/>
      <c r="G96" s="41"/>
      <c r="H96" s="41"/>
      <c r="I96" s="41"/>
      <c r="J96" s="42"/>
      <c r="K96" s="41"/>
      <c r="L96" s="40"/>
      <c r="M96" s="42"/>
      <c r="N96" s="41"/>
      <c r="O96" s="41"/>
      <c r="P96" s="42"/>
      <c r="Q96" s="41"/>
      <c r="R96" s="40"/>
      <c r="S96" s="41"/>
      <c r="T96" s="41"/>
      <c r="U96" s="41"/>
      <c r="V96" s="42"/>
      <c r="W96" s="41"/>
      <c r="X96" s="40"/>
      <c r="Y96" s="39"/>
      <c r="Z96" s="39"/>
      <c r="AA96" s="38"/>
    </row>
    <row r="97" spans="1:27" s="2" customFormat="1" x14ac:dyDescent="0.25">
      <c r="A97" s="15" t="s">
        <v>69</v>
      </c>
      <c r="B97" s="14">
        <v>4600</v>
      </c>
      <c r="C97" s="14">
        <v>7</v>
      </c>
      <c r="D97" s="77">
        <v>0</v>
      </c>
      <c r="E97" s="76">
        <v>0</v>
      </c>
      <c r="F97" s="11">
        <f>D97+E97</f>
        <v>0</v>
      </c>
      <c r="G97" s="76">
        <v>0</v>
      </c>
      <c r="H97" s="76">
        <v>0</v>
      </c>
      <c r="I97" s="11">
        <f>G97+H97</f>
        <v>0</v>
      </c>
      <c r="J97" s="77">
        <v>0</v>
      </c>
      <c r="K97" s="76">
        <v>0</v>
      </c>
      <c r="L97" s="11">
        <f>J97+K97</f>
        <v>0</v>
      </c>
      <c r="M97" s="70">
        <v>0</v>
      </c>
      <c r="N97" s="15">
        <v>0</v>
      </c>
      <c r="O97" s="11">
        <f>M97+N97</f>
        <v>0</v>
      </c>
      <c r="P97" s="70">
        <v>0</v>
      </c>
      <c r="Q97" s="15">
        <v>0</v>
      </c>
      <c r="R97" s="11">
        <f>P97+Q97</f>
        <v>0</v>
      </c>
      <c r="S97" s="15">
        <v>0</v>
      </c>
      <c r="T97" s="15">
        <v>0</v>
      </c>
      <c r="U97" s="11">
        <f>S97+T97</f>
        <v>0</v>
      </c>
      <c r="V97" s="77">
        <v>0</v>
      </c>
      <c r="W97" s="76">
        <v>0</v>
      </c>
      <c r="X97" s="11">
        <f>V97+W97</f>
        <v>0</v>
      </c>
      <c r="Y97" s="16">
        <f>D97+G97+J97+M97+P97+S97+V97</f>
        <v>0</v>
      </c>
      <c r="Z97" s="10">
        <f>E97+H97+K97+N97+Q97+T97+W97</f>
        <v>0</v>
      </c>
      <c r="AA97" s="9">
        <f>F97+I97+L97+O97+R97+U97+X97</f>
        <v>0</v>
      </c>
    </row>
    <row r="98" spans="1:27" x14ac:dyDescent="0.25">
      <c r="A98" s="15"/>
      <c r="B98" s="14"/>
      <c r="C98" s="14"/>
      <c r="D98" s="42"/>
      <c r="E98" s="41"/>
      <c r="F98" s="40"/>
      <c r="G98" s="41"/>
      <c r="H98" s="41"/>
      <c r="I98" s="41"/>
      <c r="J98" s="42"/>
      <c r="K98" s="41"/>
      <c r="L98" s="40"/>
      <c r="M98" s="42"/>
      <c r="N98" s="41"/>
      <c r="O98" s="41"/>
      <c r="P98" s="42"/>
      <c r="Q98" s="41"/>
      <c r="R98" s="40"/>
      <c r="S98" s="41"/>
      <c r="T98" s="41"/>
      <c r="U98" s="41"/>
      <c r="V98" s="42"/>
      <c r="W98" s="41"/>
      <c r="X98" s="40"/>
      <c r="Y98" s="39"/>
      <c r="Z98" s="39"/>
      <c r="AA98" s="38"/>
    </row>
    <row r="99" spans="1:27" s="1" customFormat="1" x14ac:dyDescent="0.25">
      <c r="A99" s="28" t="s">
        <v>68</v>
      </c>
      <c r="B99" s="205" t="s">
        <v>146</v>
      </c>
      <c r="C99" s="95">
        <v>7</v>
      </c>
      <c r="D99" s="48">
        <v>14</v>
      </c>
      <c r="E99" s="47">
        <v>10</v>
      </c>
      <c r="F99" s="46">
        <f>D99+E99</f>
        <v>24</v>
      </c>
      <c r="G99" s="94">
        <v>1</v>
      </c>
      <c r="H99" s="94">
        <v>1</v>
      </c>
      <c r="I99" s="93">
        <f>G99+H99</f>
        <v>2</v>
      </c>
      <c r="J99" s="48">
        <v>1</v>
      </c>
      <c r="K99" s="47">
        <v>0</v>
      </c>
      <c r="L99" s="46">
        <f>J99+K99</f>
        <v>1</v>
      </c>
      <c r="M99" s="48">
        <v>0</v>
      </c>
      <c r="N99" s="94">
        <v>0</v>
      </c>
      <c r="O99" s="93">
        <f>M99+N99</f>
        <v>0</v>
      </c>
      <c r="P99" s="48">
        <v>0</v>
      </c>
      <c r="Q99" s="47">
        <v>0</v>
      </c>
      <c r="R99" s="46">
        <f>P99+Q99</f>
        <v>0</v>
      </c>
      <c r="S99" s="94">
        <v>0</v>
      </c>
      <c r="T99" s="94">
        <v>0</v>
      </c>
      <c r="U99" s="93">
        <f>S99+T99</f>
        <v>0</v>
      </c>
      <c r="V99" s="48">
        <v>2</v>
      </c>
      <c r="W99" s="47">
        <v>1</v>
      </c>
      <c r="X99" s="46">
        <f>V99+W99</f>
        <v>3</v>
      </c>
      <c r="Y99" s="127">
        <f t="shared" ref="Y99:AA103" si="55">D99+G99+J99+M99+P99+S99+V99</f>
        <v>18</v>
      </c>
      <c r="Z99" s="127">
        <f t="shared" si="55"/>
        <v>12</v>
      </c>
      <c r="AA99" s="44">
        <f t="shared" si="55"/>
        <v>30</v>
      </c>
    </row>
    <row r="100" spans="1:27" s="1" customFormat="1" x14ac:dyDescent="0.25">
      <c r="A100" s="28" t="s">
        <v>67</v>
      </c>
      <c r="B100" s="95" t="s">
        <v>66</v>
      </c>
      <c r="C100" s="95">
        <v>8</v>
      </c>
      <c r="D100" s="48">
        <v>26</v>
      </c>
      <c r="E100" s="47">
        <v>14</v>
      </c>
      <c r="F100" s="46">
        <f>D100+E100</f>
        <v>40</v>
      </c>
      <c r="G100" s="94">
        <v>5</v>
      </c>
      <c r="H100" s="94">
        <v>2</v>
      </c>
      <c r="I100" s="93">
        <f>G100+H100</f>
        <v>7</v>
      </c>
      <c r="J100" s="48">
        <v>0</v>
      </c>
      <c r="K100" s="47">
        <v>0</v>
      </c>
      <c r="L100" s="46">
        <f>J100+K100</f>
        <v>0</v>
      </c>
      <c r="M100" s="48">
        <v>0</v>
      </c>
      <c r="N100" s="94">
        <v>0</v>
      </c>
      <c r="O100" s="93">
        <f>M100+N100</f>
        <v>0</v>
      </c>
      <c r="P100" s="48">
        <v>0</v>
      </c>
      <c r="Q100" s="47">
        <v>1</v>
      </c>
      <c r="R100" s="46">
        <f>P100+Q100</f>
        <v>1</v>
      </c>
      <c r="S100" s="94">
        <v>0</v>
      </c>
      <c r="T100" s="94">
        <v>0</v>
      </c>
      <c r="U100" s="93">
        <f>S100+T100</f>
        <v>0</v>
      </c>
      <c r="V100" s="48">
        <v>3</v>
      </c>
      <c r="W100" s="47">
        <v>0</v>
      </c>
      <c r="X100" s="46">
        <f>V100+W100</f>
        <v>3</v>
      </c>
      <c r="Y100" s="127">
        <f t="shared" si="55"/>
        <v>34</v>
      </c>
      <c r="Z100" s="127">
        <f t="shared" si="55"/>
        <v>17</v>
      </c>
      <c r="AA100" s="44">
        <f t="shared" si="55"/>
        <v>51</v>
      </c>
    </row>
    <row r="101" spans="1:27" s="1" customFormat="1" x14ac:dyDescent="0.25">
      <c r="A101" s="28" t="s">
        <v>65</v>
      </c>
      <c r="B101" s="95">
        <v>4660</v>
      </c>
      <c r="C101" s="95">
        <v>6</v>
      </c>
      <c r="D101" s="48">
        <v>0</v>
      </c>
      <c r="E101" s="47">
        <v>0</v>
      </c>
      <c r="F101" s="46">
        <f>D101+E101</f>
        <v>0</v>
      </c>
      <c r="G101" s="94">
        <v>0</v>
      </c>
      <c r="H101" s="94">
        <v>0</v>
      </c>
      <c r="I101" s="93">
        <f>G101+H101</f>
        <v>0</v>
      </c>
      <c r="J101" s="48">
        <v>0</v>
      </c>
      <c r="K101" s="47">
        <v>0</v>
      </c>
      <c r="L101" s="46">
        <f>J101+K101</f>
        <v>0</v>
      </c>
      <c r="M101" s="48">
        <v>0</v>
      </c>
      <c r="N101" s="94">
        <v>0</v>
      </c>
      <c r="O101" s="93">
        <f>M101+N101</f>
        <v>0</v>
      </c>
      <c r="P101" s="48">
        <v>0</v>
      </c>
      <c r="Q101" s="47">
        <v>0</v>
      </c>
      <c r="R101" s="46">
        <f>P101+Q101</f>
        <v>0</v>
      </c>
      <c r="S101" s="94">
        <v>0</v>
      </c>
      <c r="T101" s="94">
        <v>0</v>
      </c>
      <c r="U101" s="93">
        <f>S101+T101</f>
        <v>0</v>
      </c>
      <c r="V101" s="48">
        <v>0</v>
      </c>
      <c r="W101" s="47">
        <v>0</v>
      </c>
      <c r="X101" s="46">
        <f>V101+W101</f>
        <v>0</v>
      </c>
      <c r="Y101" s="127">
        <f t="shared" si="55"/>
        <v>0</v>
      </c>
      <c r="Z101" s="127">
        <f t="shared" si="55"/>
        <v>0</v>
      </c>
      <c r="AA101" s="44">
        <f t="shared" si="55"/>
        <v>0</v>
      </c>
    </row>
    <row r="102" spans="1:27" s="1" customFormat="1" x14ac:dyDescent="0.25">
      <c r="A102" s="28" t="s">
        <v>64</v>
      </c>
      <c r="B102" s="95">
        <v>4670</v>
      </c>
      <c r="C102" s="95">
        <v>8</v>
      </c>
      <c r="D102" s="48">
        <v>1</v>
      </c>
      <c r="E102" s="47">
        <v>0</v>
      </c>
      <c r="F102" s="46">
        <f>D102+E102</f>
        <v>1</v>
      </c>
      <c r="G102" s="94">
        <v>0</v>
      </c>
      <c r="H102" s="94">
        <v>0</v>
      </c>
      <c r="I102" s="46">
        <f>G102+H102</f>
        <v>0</v>
      </c>
      <c r="J102" s="48">
        <v>0</v>
      </c>
      <c r="K102" s="47">
        <v>1</v>
      </c>
      <c r="L102" s="46">
        <f>J102+K102</f>
        <v>1</v>
      </c>
      <c r="M102" s="48">
        <v>0</v>
      </c>
      <c r="N102" s="94">
        <v>0</v>
      </c>
      <c r="O102" s="46">
        <f>M102+N102</f>
        <v>0</v>
      </c>
      <c r="P102" s="48">
        <v>0</v>
      </c>
      <c r="Q102" s="47">
        <v>0</v>
      </c>
      <c r="R102" s="46">
        <f>P102+Q102</f>
        <v>0</v>
      </c>
      <c r="S102" s="94">
        <v>0</v>
      </c>
      <c r="T102" s="94">
        <v>0</v>
      </c>
      <c r="U102" s="46">
        <f>S102+T102</f>
        <v>0</v>
      </c>
      <c r="V102" s="48">
        <v>0</v>
      </c>
      <c r="W102" s="47">
        <v>0</v>
      </c>
      <c r="X102" s="46">
        <f>V102+W102</f>
        <v>0</v>
      </c>
      <c r="Y102" s="127">
        <f t="shared" si="55"/>
        <v>1</v>
      </c>
      <c r="Z102" s="127">
        <f t="shared" si="55"/>
        <v>1</v>
      </c>
      <c r="AA102" s="44">
        <f t="shared" si="55"/>
        <v>2</v>
      </c>
    </row>
    <row r="103" spans="1:27" s="1" customFormat="1" ht="13.8" thickBot="1" x14ac:dyDescent="0.3">
      <c r="A103" s="28" t="s">
        <v>63</v>
      </c>
      <c r="B103" s="95">
        <v>4951</v>
      </c>
      <c r="C103" s="95">
        <v>9</v>
      </c>
      <c r="D103" s="48">
        <v>3</v>
      </c>
      <c r="E103" s="47">
        <v>1</v>
      </c>
      <c r="F103" s="46">
        <f>D103+E103</f>
        <v>4</v>
      </c>
      <c r="G103" s="94">
        <v>2</v>
      </c>
      <c r="H103" s="94">
        <v>0</v>
      </c>
      <c r="I103" s="93">
        <f>G103+H103</f>
        <v>2</v>
      </c>
      <c r="J103" s="48">
        <v>0</v>
      </c>
      <c r="K103" s="47">
        <v>0</v>
      </c>
      <c r="L103" s="46">
        <f>J103+K103</f>
        <v>0</v>
      </c>
      <c r="M103" s="48">
        <v>1</v>
      </c>
      <c r="N103" s="94">
        <v>0</v>
      </c>
      <c r="O103" s="93">
        <f>M103+N103</f>
        <v>1</v>
      </c>
      <c r="P103" s="48">
        <v>0</v>
      </c>
      <c r="Q103" s="47">
        <v>0</v>
      </c>
      <c r="R103" s="46">
        <f>P103+Q103</f>
        <v>0</v>
      </c>
      <c r="S103" s="94">
        <v>1</v>
      </c>
      <c r="T103" s="94">
        <v>0</v>
      </c>
      <c r="U103" s="93">
        <f>S103+T103</f>
        <v>1</v>
      </c>
      <c r="V103" s="48">
        <v>0</v>
      </c>
      <c r="W103" s="47">
        <v>0</v>
      </c>
      <c r="X103" s="46">
        <f>V103+W103</f>
        <v>0</v>
      </c>
      <c r="Y103" s="127">
        <f t="shared" si="55"/>
        <v>7</v>
      </c>
      <c r="Z103" s="127">
        <f t="shared" si="55"/>
        <v>1</v>
      </c>
      <c r="AA103" s="44">
        <f t="shared" si="55"/>
        <v>8</v>
      </c>
    </row>
    <row r="104" spans="1:27" s="1" customFormat="1" ht="13.8" thickBot="1" x14ac:dyDescent="0.3">
      <c r="A104" s="58" t="s">
        <v>62</v>
      </c>
      <c r="B104" s="57"/>
      <c r="C104" s="57"/>
      <c r="D104" s="89">
        <f t="shared" ref="D104:X104" si="56">SUBTOTAL(9,D99:D103)</f>
        <v>44</v>
      </c>
      <c r="E104" s="88">
        <f>SUBTOTAL(9,E99:E103)</f>
        <v>25</v>
      </c>
      <c r="F104" s="87">
        <f t="shared" si="56"/>
        <v>69</v>
      </c>
      <c r="G104" s="89">
        <f t="shared" si="56"/>
        <v>8</v>
      </c>
      <c r="H104" s="88">
        <f t="shared" si="56"/>
        <v>3</v>
      </c>
      <c r="I104" s="87">
        <f t="shared" si="56"/>
        <v>11</v>
      </c>
      <c r="J104" s="89">
        <f t="shared" si="56"/>
        <v>1</v>
      </c>
      <c r="K104" s="88">
        <f t="shared" si="56"/>
        <v>1</v>
      </c>
      <c r="L104" s="87">
        <f t="shared" si="56"/>
        <v>2</v>
      </c>
      <c r="M104" s="89">
        <f t="shared" si="56"/>
        <v>1</v>
      </c>
      <c r="N104" s="88">
        <f t="shared" si="56"/>
        <v>0</v>
      </c>
      <c r="O104" s="87">
        <f t="shared" si="56"/>
        <v>1</v>
      </c>
      <c r="P104" s="89">
        <f t="shared" si="56"/>
        <v>0</v>
      </c>
      <c r="Q104" s="88">
        <f t="shared" si="56"/>
        <v>1</v>
      </c>
      <c r="R104" s="87">
        <f t="shared" si="56"/>
        <v>1</v>
      </c>
      <c r="S104" s="88">
        <f t="shared" si="56"/>
        <v>1</v>
      </c>
      <c r="T104" s="88">
        <f t="shared" si="56"/>
        <v>0</v>
      </c>
      <c r="U104" s="87">
        <f t="shared" si="56"/>
        <v>1</v>
      </c>
      <c r="V104" s="89">
        <f t="shared" si="56"/>
        <v>5</v>
      </c>
      <c r="W104" s="88">
        <f t="shared" si="56"/>
        <v>1</v>
      </c>
      <c r="X104" s="87">
        <f t="shared" si="56"/>
        <v>6</v>
      </c>
      <c r="Y104" s="128">
        <f>D104+G104+J104+M104+P104+S104+V104</f>
        <v>60</v>
      </c>
      <c r="Z104" s="86">
        <f>E104+H104+K104+N104+Q104+T104+W104</f>
        <v>31</v>
      </c>
      <c r="AA104" s="85">
        <f>SUBTOTAL(9,AA99:AA103)</f>
        <v>91</v>
      </c>
    </row>
    <row r="105" spans="1:27" x14ac:dyDescent="0.25">
      <c r="A105" s="15"/>
      <c r="B105" s="14"/>
      <c r="C105" s="14"/>
      <c r="D105" s="42"/>
      <c r="E105" s="41"/>
      <c r="F105" s="40"/>
      <c r="G105" s="41"/>
      <c r="H105" s="41"/>
      <c r="I105" s="41"/>
      <c r="J105" s="42"/>
      <c r="K105" s="41"/>
      <c r="L105" s="40"/>
      <c r="M105" s="42"/>
      <c r="N105" s="41"/>
      <c r="O105" s="41"/>
      <c r="P105" s="42"/>
      <c r="Q105" s="41"/>
      <c r="R105" s="40"/>
      <c r="S105" s="41"/>
      <c r="T105" s="41"/>
      <c r="U105" s="41"/>
      <c r="V105" s="42"/>
      <c r="W105" s="41"/>
      <c r="X105" s="40"/>
      <c r="Y105" s="39"/>
      <c r="Z105" s="39"/>
      <c r="AA105" s="38"/>
    </row>
    <row r="106" spans="1:27" s="1" customFormat="1" x14ac:dyDescent="0.25">
      <c r="A106" s="43" t="s">
        <v>61</v>
      </c>
      <c r="B106" s="49">
        <v>4700</v>
      </c>
      <c r="C106" s="49">
        <v>7</v>
      </c>
      <c r="D106" s="48">
        <v>29</v>
      </c>
      <c r="E106" s="47">
        <v>0</v>
      </c>
      <c r="F106" s="46">
        <f>D106+E106</f>
        <v>29</v>
      </c>
      <c r="G106" s="47">
        <v>2</v>
      </c>
      <c r="H106" s="47">
        <v>0</v>
      </c>
      <c r="I106" s="51">
        <f>G106+H106</f>
        <v>2</v>
      </c>
      <c r="J106" s="48">
        <v>2</v>
      </c>
      <c r="K106" s="47">
        <v>0</v>
      </c>
      <c r="L106" s="46">
        <f>J106+K106</f>
        <v>2</v>
      </c>
      <c r="M106" s="48">
        <v>0</v>
      </c>
      <c r="N106" s="47">
        <v>0</v>
      </c>
      <c r="O106" s="93">
        <f>M106+N106</f>
        <v>0</v>
      </c>
      <c r="P106" s="48">
        <v>1</v>
      </c>
      <c r="Q106" s="47">
        <v>0</v>
      </c>
      <c r="R106" s="46">
        <f>P106+Q106</f>
        <v>1</v>
      </c>
      <c r="S106" s="47">
        <v>0</v>
      </c>
      <c r="T106" s="47">
        <v>0</v>
      </c>
      <c r="U106" s="51">
        <f>S106+T106</f>
        <v>0</v>
      </c>
      <c r="V106" s="48">
        <v>5</v>
      </c>
      <c r="W106" s="47">
        <v>0</v>
      </c>
      <c r="X106" s="46">
        <f>V106+W106</f>
        <v>5</v>
      </c>
      <c r="Y106" s="45">
        <f t="shared" ref="Y106:AA108" si="57">D106+G106+J106+M106+P106+S106+V106</f>
        <v>39</v>
      </c>
      <c r="Z106" s="45">
        <f t="shared" si="57"/>
        <v>0</v>
      </c>
      <c r="AA106" s="44">
        <f t="shared" si="57"/>
        <v>39</v>
      </c>
    </row>
    <row r="107" spans="1:27" s="1" customFormat="1" x14ac:dyDescent="0.25">
      <c r="A107" s="43" t="s">
        <v>60</v>
      </c>
      <c r="B107" s="49">
        <v>4800</v>
      </c>
      <c r="C107" s="49">
        <v>7</v>
      </c>
      <c r="D107" s="48">
        <v>59</v>
      </c>
      <c r="E107" s="47">
        <v>2</v>
      </c>
      <c r="F107" s="46">
        <f>D107+E107</f>
        <v>61</v>
      </c>
      <c r="G107" s="47">
        <v>3</v>
      </c>
      <c r="H107" s="47">
        <v>0</v>
      </c>
      <c r="I107" s="51">
        <f>G107+H107</f>
        <v>3</v>
      </c>
      <c r="J107" s="48">
        <v>0</v>
      </c>
      <c r="K107" s="47">
        <v>0</v>
      </c>
      <c r="L107" s="46">
        <f>J107+K107</f>
        <v>0</v>
      </c>
      <c r="M107" s="48">
        <v>0</v>
      </c>
      <c r="N107" s="47">
        <v>0</v>
      </c>
      <c r="O107" s="51">
        <f>M107+N107</f>
        <v>0</v>
      </c>
      <c r="P107" s="48">
        <v>0</v>
      </c>
      <c r="Q107" s="47">
        <v>0</v>
      </c>
      <c r="R107" s="46">
        <f>P107+Q107</f>
        <v>0</v>
      </c>
      <c r="S107" s="47">
        <v>0</v>
      </c>
      <c r="T107" s="47">
        <v>0</v>
      </c>
      <c r="U107" s="51">
        <f>S107+T107</f>
        <v>0</v>
      </c>
      <c r="V107" s="48">
        <v>0</v>
      </c>
      <c r="W107" s="47">
        <v>0</v>
      </c>
      <c r="X107" s="46">
        <f>V107+W107</f>
        <v>0</v>
      </c>
      <c r="Y107" s="45">
        <f t="shared" si="57"/>
        <v>62</v>
      </c>
      <c r="Z107" s="45">
        <f t="shared" si="57"/>
        <v>2</v>
      </c>
      <c r="AA107" s="44">
        <f t="shared" si="57"/>
        <v>64</v>
      </c>
    </row>
    <row r="108" spans="1:27" s="1" customFormat="1" ht="13.8" thickBot="1" x14ac:dyDescent="0.3">
      <c r="A108" s="43" t="s">
        <v>59</v>
      </c>
      <c r="B108" s="49">
        <v>4952</v>
      </c>
      <c r="C108" s="49">
        <v>9</v>
      </c>
      <c r="D108" s="48">
        <v>3</v>
      </c>
      <c r="E108" s="47">
        <v>0</v>
      </c>
      <c r="F108" s="46">
        <f>D108+E108</f>
        <v>3</v>
      </c>
      <c r="G108" s="47">
        <v>0</v>
      </c>
      <c r="H108" s="47">
        <v>0</v>
      </c>
      <c r="I108" s="46">
        <f>G108+H108</f>
        <v>0</v>
      </c>
      <c r="J108" s="48">
        <v>0</v>
      </c>
      <c r="K108" s="47">
        <v>0</v>
      </c>
      <c r="L108" s="46">
        <f>J108+K108</f>
        <v>0</v>
      </c>
      <c r="M108" s="48">
        <v>0</v>
      </c>
      <c r="N108" s="47">
        <v>0</v>
      </c>
      <c r="O108" s="46">
        <f>M108+N108</f>
        <v>0</v>
      </c>
      <c r="P108" s="48">
        <v>0</v>
      </c>
      <c r="Q108" s="47">
        <v>0</v>
      </c>
      <c r="R108" s="46">
        <f>P108+Q108</f>
        <v>0</v>
      </c>
      <c r="S108" s="47">
        <v>0</v>
      </c>
      <c r="T108" s="47">
        <v>0</v>
      </c>
      <c r="U108" s="46">
        <f>S108+T108</f>
        <v>0</v>
      </c>
      <c r="V108" s="48">
        <v>0</v>
      </c>
      <c r="W108" s="47">
        <v>0</v>
      </c>
      <c r="X108" s="46">
        <f>V108+W108</f>
        <v>0</v>
      </c>
      <c r="Y108" s="45">
        <f t="shared" si="57"/>
        <v>3</v>
      </c>
      <c r="Z108" s="45">
        <f t="shared" si="57"/>
        <v>0</v>
      </c>
      <c r="AA108" s="44">
        <f t="shared" si="57"/>
        <v>3</v>
      </c>
    </row>
    <row r="109" spans="1:27" s="1" customFormat="1" ht="13.8" thickBot="1" x14ac:dyDescent="0.3">
      <c r="A109" s="56" t="s">
        <v>58</v>
      </c>
      <c r="B109" s="57"/>
      <c r="C109" s="57"/>
      <c r="D109" s="89">
        <f>SUBTOTAL(9,D106:D108)</f>
        <v>91</v>
      </c>
      <c r="E109" s="88">
        <f>SUBTOTAL(9,E106:E108)</f>
        <v>2</v>
      </c>
      <c r="F109" s="87">
        <f t="shared" ref="F109:X109" si="58">SUBTOTAL(9,F106:F107)</f>
        <v>90</v>
      </c>
      <c r="G109" s="88">
        <f>SUBTOTAL(9,G106:G108)</f>
        <v>5</v>
      </c>
      <c r="H109" s="88">
        <f>SUBTOTAL(9,H106:H108)</f>
        <v>0</v>
      </c>
      <c r="I109" s="88">
        <f t="shared" si="58"/>
        <v>5</v>
      </c>
      <c r="J109" s="89">
        <f>SUBTOTAL(9,J106:J108)</f>
        <v>2</v>
      </c>
      <c r="K109" s="88">
        <f>SUBTOTAL(9,K106:K108)</f>
        <v>0</v>
      </c>
      <c r="L109" s="87">
        <f t="shared" si="58"/>
        <v>2</v>
      </c>
      <c r="M109" s="89">
        <f>SUBTOTAL(9,M106:M108)</f>
        <v>0</v>
      </c>
      <c r="N109" s="88">
        <f>SUBTOTAL(9,N106:N108)</f>
        <v>0</v>
      </c>
      <c r="O109" s="88">
        <f t="shared" si="58"/>
        <v>0</v>
      </c>
      <c r="P109" s="89">
        <f>SUBTOTAL(9,P106:P108)</f>
        <v>1</v>
      </c>
      <c r="Q109" s="88">
        <f>SUBTOTAL(9,Q106:Q108)</f>
        <v>0</v>
      </c>
      <c r="R109" s="87">
        <f t="shared" si="58"/>
        <v>1</v>
      </c>
      <c r="S109" s="88">
        <f>SUBTOTAL(9,S106:S108)</f>
        <v>0</v>
      </c>
      <c r="T109" s="88">
        <f>SUBTOTAL(9,T106:T108)</f>
        <v>0</v>
      </c>
      <c r="U109" s="88">
        <f t="shared" si="58"/>
        <v>0</v>
      </c>
      <c r="V109" s="89">
        <f>SUBTOTAL(9,V106:V108)</f>
        <v>5</v>
      </c>
      <c r="W109" s="88">
        <f>SUBTOTAL(9,W106:W108)</f>
        <v>0</v>
      </c>
      <c r="X109" s="87">
        <f t="shared" si="58"/>
        <v>5</v>
      </c>
      <c r="Y109" s="86">
        <f>D109+G109+J109+M109+P109+S109+V109</f>
        <v>104</v>
      </c>
      <c r="Z109" s="86">
        <f>E109+H109+K109+N109+Q109+T109+W109</f>
        <v>2</v>
      </c>
      <c r="AA109" s="85">
        <f>SUBTOTAL(9,AA106:AA108)</f>
        <v>106</v>
      </c>
    </row>
    <row r="110" spans="1:27" x14ac:dyDescent="0.25">
      <c r="A110" s="28"/>
      <c r="B110" s="27"/>
      <c r="C110" s="27"/>
      <c r="D110" s="42"/>
      <c r="E110" s="41"/>
      <c r="F110" s="40"/>
      <c r="G110" s="98"/>
      <c r="H110" s="98"/>
      <c r="I110" s="98"/>
      <c r="J110" s="42"/>
      <c r="K110" s="41"/>
      <c r="L110" s="40"/>
      <c r="M110" s="42"/>
      <c r="N110" s="98"/>
      <c r="O110" s="98"/>
      <c r="P110" s="42"/>
      <c r="Q110" s="41"/>
      <c r="R110" s="40"/>
      <c r="S110" s="98"/>
      <c r="T110" s="98"/>
      <c r="U110" s="98"/>
      <c r="V110" s="42"/>
      <c r="W110" s="41"/>
      <c r="X110" s="40"/>
      <c r="Y110" s="97"/>
      <c r="Z110" s="97"/>
      <c r="AA110" s="38"/>
    </row>
    <row r="111" spans="1:27" s="99" customFormat="1" x14ac:dyDescent="0.25">
      <c r="A111" s="104" t="s">
        <v>57</v>
      </c>
      <c r="B111" s="27">
        <v>4900</v>
      </c>
      <c r="C111" s="27">
        <v>7</v>
      </c>
      <c r="D111" s="77">
        <v>7</v>
      </c>
      <c r="E111" s="76">
        <v>3</v>
      </c>
      <c r="F111" s="11">
        <f>D111+E111</f>
        <v>10</v>
      </c>
      <c r="G111" s="134">
        <v>5</v>
      </c>
      <c r="H111" s="134">
        <v>3</v>
      </c>
      <c r="I111" s="133">
        <f>G111+H111</f>
        <v>8</v>
      </c>
      <c r="J111" s="77">
        <v>0</v>
      </c>
      <c r="K111" s="76">
        <v>0</v>
      </c>
      <c r="L111" s="11">
        <f>J111+K111</f>
        <v>0</v>
      </c>
      <c r="M111" s="77">
        <v>0</v>
      </c>
      <c r="N111" s="134">
        <v>0</v>
      </c>
      <c r="O111" s="133">
        <f>M111+N111</f>
        <v>0</v>
      </c>
      <c r="P111" s="77">
        <v>0</v>
      </c>
      <c r="Q111" s="76">
        <v>0</v>
      </c>
      <c r="R111" s="11">
        <f>P111+Q111</f>
        <v>0</v>
      </c>
      <c r="S111" s="134">
        <v>0</v>
      </c>
      <c r="T111" s="134">
        <v>0</v>
      </c>
      <c r="U111" s="133">
        <f>S111+T111</f>
        <v>0</v>
      </c>
      <c r="V111" s="77">
        <v>2</v>
      </c>
      <c r="W111" s="76">
        <v>0</v>
      </c>
      <c r="X111" s="11">
        <f>V111+W111</f>
        <v>2</v>
      </c>
      <c r="Y111" s="132">
        <f>D111+G111+J111+M111+P111+S111+V111</f>
        <v>14</v>
      </c>
      <c r="Z111" s="132">
        <f>E111+H111+K111+N111+Q111+T111+W111</f>
        <v>6</v>
      </c>
      <c r="AA111" s="9">
        <f>F111+I111+L111+O111+R111+U111+X111</f>
        <v>20</v>
      </c>
    </row>
    <row r="112" spans="1:27" x14ac:dyDescent="0.25">
      <c r="A112" s="28"/>
      <c r="B112" s="27"/>
      <c r="C112" s="27"/>
      <c r="D112" s="42"/>
      <c r="E112" s="41"/>
      <c r="F112" s="40"/>
      <c r="G112" s="98"/>
      <c r="H112" s="98"/>
      <c r="I112" s="98"/>
      <c r="J112" s="42"/>
      <c r="K112" s="41"/>
      <c r="L112" s="40"/>
      <c r="M112" s="42"/>
      <c r="N112" s="98"/>
      <c r="O112" s="98"/>
      <c r="P112" s="42"/>
      <c r="Q112" s="41"/>
      <c r="R112" s="40"/>
      <c r="S112" s="98"/>
      <c r="T112" s="98"/>
      <c r="U112" s="98"/>
      <c r="V112" s="42"/>
      <c r="W112" s="41"/>
      <c r="X112" s="40"/>
      <c r="Y112" s="97"/>
      <c r="Z112" s="97"/>
      <c r="AA112" s="38"/>
    </row>
    <row r="113" spans="1:27" s="1" customFormat="1" x14ac:dyDescent="0.25">
      <c r="A113" s="28" t="s">
        <v>56</v>
      </c>
      <c r="B113" s="95">
        <v>4500</v>
      </c>
      <c r="C113" s="95">
        <v>7</v>
      </c>
      <c r="D113" s="48">
        <v>52</v>
      </c>
      <c r="E113" s="47">
        <v>2</v>
      </c>
      <c r="F113" s="46">
        <f>D113+E113</f>
        <v>54</v>
      </c>
      <c r="G113" s="94">
        <v>0</v>
      </c>
      <c r="H113" s="94">
        <v>0</v>
      </c>
      <c r="I113" s="93">
        <f>G113+H113</f>
        <v>0</v>
      </c>
      <c r="J113" s="48">
        <v>0</v>
      </c>
      <c r="K113" s="47">
        <v>0</v>
      </c>
      <c r="L113" s="93">
        <f>J113+K113</f>
        <v>0</v>
      </c>
      <c r="M113" s="48">
        <v>2</v>
      </c>
      <c r="N113" s="94">
        <v>0</v>
      </c>
      <c r="O113" s="93">
        <f>M113+N113</f>
        <v>2</v>
      </c>
      <c r="P113" s="48">
        <v>1</v>
      </c>
      <c r="Q113" s="47">
        <v>0</v>
      </c>
      <c r="R113" s="46">
        <f>P113+Q113</f>
        <v>1</v>
      </c>
      <c r="S113" s="94">
        <v>3</v>
      </c>
      <c r="T113" s="94">
        <v>0</v>
      </c>
      <c r="U113" s="93">
        <f>S113+T113</f>
        <v>3</v>
      </c>
      <c r="V113" s="48">
        <v>2</v>
      </c>
      <c r="W113" s="47">
        <v>0</v>
      </c>
      <c r="X113" s="46">
        <f>V113+W113</f>
        <v>2</v>
      </c>
      <c r="Y113" s="127">
        <f t="shared" ref="Y113:AA116" si="59">D113+G113+J113+M113+P113+S113+V113</f>
        <v>60</v>
      </c>
      <c r="Z113" s="127">
        <f t="shared" si="59"/>
        <v>2</v>
      </c>
      <c r="AA113" s="44">
        <f t="shared" si="59"/>
        <v>62</v>
      </c>
    </row>
    <row r="114" spans="1:27" s="1" customFormat="1" x14ac:dyDescent="0.25">
      <c r="A114" s="28" t="s">
        <v>55</v>
      </c>
      <c r="B114" s="95">
        <v>4550</v>
      </c>
      <c r="C114" s="95">
        <v>6</v>
      </c>
      <c r="D114" s="48">
        <v>0</v>
      </c>
      <c r="E114" s="47">
        <v>0</v>
      </c>
      <c r="F114" s="46">
        <f>D114+E114</f>
        <v>0</v>
      </c>
      <c r="G114" s="94">
        <v>0</v>
      </c>
      <c r="H114" s="94">
        <v>0</v>
      </c>
      <c r="I114" s="93">
        <f>G114+H114</f>
        <v>0</v>
      </c>
      <c r="J114" s="48">
        <v>0</v>
      </c>
      <c r="K114" s="47">
        <v>0</v>
      </c>
      <c r="L114" s="93">
        <f>J114+K114</f>
        <v>0</v>
      </c>
      <c r="M114" s="48">
        <v>0</v>
      </c>
      <c r="N114" s="94">
        <v>0</v>
      </c>
      <c r="O114" s="93">
        <f>M114+N114</f>
        <v>0</v>
      </c>
      <c r="P114" s="48">
        <v>0</v>
      </c>
      <c r="Q114" s="47">
        <v>0</v>
      </c>
      <c r="R114" s="46">
        <f>P114+Q114</f>
        <v>0</v>
      </c>
      <c r="S114" s="94">
        <v>0</v>
      </c>
      <c r="T114" s="94">
        <v>0</v>
      </c>
      <c r="U114" s="93">
        <f>S114+T114</f>
        <v>0</v>
      </c>
      <c r="V114" s="48">
        <v>0</v>
      </c>
      <c r="W114" s="47">
        <v>0</v>
      </c>
      <c r="X114" s="46">
        <f>V114+W114</f>
        <v>0</v>
      </c>
      <c r="Y114" s="127">
        <f t="shared" si="59"/>
        <v>0</v>
      </c>
      <c r="Z114" s="127">
        <f t="shared" si="59"/>
        <v>0</v>
      </c>
      <c r="AA114" s="44">
        <f t="shared" si="59"/>
        <v>0</v>
      </c>
    </row>
    <row r="115" spans="1:27" s="1" customFormat="1" x14ac:dyDescent="0.25">
      <c r="A115" s="28" t="s">
        <v>54</v>
      </c>
      <c r="B115" s="95">
        <v>4560</v>
      </c>
      <c r="C115" s="95">
        <v>8</v>
      </c>
      <c r="D115" s="48">
        <v>0</v>
      </c>
      <c r="E115" s="47">
        <v>0</v>
      </c>
      <c r="F115" s="46">
        <f>D115+E115</f>
        <v>0</v>
      </c>
      <c r="G115" s="94">
        <v>0</v>
      </c>
      <c r="H115" s="94">
        <v>0</v>
      </c>
      <c r="I115" s="93">
        <f>G115+H115</f>
        <v>0</v>
      </c>
      <c r="J115" s="48">
        <v>0</v>
      </c>
      <c r="K115" s="47">
        <v>0</v>
      </c>
      <c r="L115" s="93">
        <f>J115+K115</f>
        <v>0</v>
      </c>
      <c r="M115" s="48">
        <v>0</v>
      </c>
      <c r="N115" s="94">
        <v>0</v>
      </c>
      <c r="O115" s="93">
        <f>M115+N115</f>
        <v>0</v>
      </c>
      <c r="P115" s="48">
        <v>0</v>
      </c>
      <c r="Q115" s="47">
        <v>0</v>
      </c>
      <c r="R115" s="46">
        <f>P115+Q115</f>
        <v>0</v>
      </c>
      <c r="S115" s="94">
        <v>0</v>
      </c>
      <c r="T115" s="94">
        <v>0</v>
      </c>
      <c r="U115" s="93">
        <f>S115+T115</f>
        <v>0</v>
      </c>
      <c r="V115" s="48">
        <v>0</v>
      </c>
      <c r="W115" s="47">
        <v>0</v>
      </c>
      <c r="X115" s="46">
        <f>V115+W115</f>
        <v>0</v>
      </c>
      <c r="Y115" s="127">
        <f t="shared" si="59"/>
        <v>0</v>
      </c>
      <c r="Z115" s="127">
        <f t="shared" si="59"/>
        <v>0</v>
      </c>
      <c r="AA115" s="44">
        <f t="shared" si="59"/>
        <v>0</v>
      </c>
    </row>
    <row r="116" spans="1:27" s="1" customFormat="1" ht="13.8" thickBot="1" x14ac:dyDescent="0.3">
      <c r="A116" s="28" t="s">
        <v>53</v>
      </c>
      <c r="B116" s="95">
        <v>4940</v>
      </c>
      <c r="C116" s="95">
        <v>9</v>
      </c>
      <c r="D116" s="48">
        <v>0</v>
      </c>
      <c r="E116" s="47">
        <v>0</v>
      </c>
      <c r="F116" s="46">
        <f>D116+E116</f>
        <v>0</v>
      </c>
      <c r="G116" s="94">
        <v>1</v>
      </c>
      <c r="H116" s="94">
        <v>0</v>
      </c>
      <c r="I116" s="93">
        <f>G116+H116</f>
        <v>1</v>
      </c>
      <c r="J116" s="48">
        <v>0</v>
      </c>
      <c r="K116" s="47">
        <v>0</v>
      </c>
      <c r="L116" s="46">
        <f>J116+K116</f>
        <v>0</v>
      </c>
      <c r="M116" s="48">
        <v>0</v>
      </c>
      <c r="N116" s="94">
        <v>0</v>
      </c>
      <c r="O116" s="93">
        <f>M116+N116</f>
        <v>0</v>
      </c>
      <c r="P116" s="48">
        <v>0</v>
      </c>
      <c r="Q116" s="47">
        <v>0</v>
      </c>
      <c r="R116" s="46">
        <f>P116+Q116</f>
        <v>0</v>
      </c>
      <c r="S116" s="94">
        <v>0</v>
      </c>
      <c r="T116" s="94">
        <v>0</v>
      </c>
      <c r="U116" s="93">
        <f>S116+T116</f>
        <v>0</v>
      </c>
      <c r="V116" s="48">
        <v>0</v>
      </c>
      <c r="W116" s="47">
        <v>0</v>
      </c>
      <c r="X116" s="46">
        <f>V116+W116</f>
        <v>0</v>
      </c>
      <c r="Y116" s="127">
        <f t="shared" si="59"/>
        <v>1</v>
      </c>
      <c r="Z116" s="127">
        <f t="shared" si="59"/>
        <v>0</v>
      </c>
      <c r="AA116" s="44">
        <f t="shared" si="59"/>
        <v>1</v>
      </c>
    </row>
    <row r="117" spans="1:27" s="1" customFormat="1" ht="13.8" thickBot="1" x14ac:dyDescent="0.3">
      <c r="A117" s="56" t="s">
        <v>52</v>
      </c>
      <c r="B117" s="57"/>
      <c r="C117" s="57"/>
      <c r="D117" s="89">
        <f t="shared" ref="D117:X117" si="60">SUBTOTAL(9,D113:D116)</f>
        <v>52</v>
      </c>
      <c r="E117" s="88">
        <f>SUBTOTAL(9,E113:E116)</f>
        <v>2</v>
      </c>
      <c r="F117" s="87">
        <f t="shared" si="60"/>
        <v>54</v>
      </c>
      <c r="G117" s="89">
        <f t="shared" si="60"/>
        <v>1</v>
      </c>
      <c r="H117" s="88">
        <f t="shared" si="60"/>
        <v>0</v>
      </c>
      <c r="I117" s="87">
        <f t="shared" si="60"/>
        <v>1</v>
      </c>
      <c r="J117" s="89">
        <f t="shared" si="60"/>
        <v>0</v>
      </c>
      <c r="K117" s="88">
        <f t="shared" si="60"/>
        <v>0</v>
      </c>
      <c r="L117" s="87">
        <f t="shared" si="60"/>
        <v>0</v>
      </c>
      <c r="M117" s="89">
        <f t="shared" si="60"/>
        <v>2</v>
      </c>
      <c r="N117" s="88">
        <f t="shared" si="60"/>
        <v>0</v>
      </c>
      <c r="O117" s="87">
        <f t="shared" si="60"/>
        <v>2</v>
      </c>
      <c r="P117" s="89">
        <f t="shared" si="60"/>
        <v>1</v>
      </c>
      <c r="Q117" s="88">
        <f t="shared" si="60"/>
        <v>0</v>
      </c>
      <c r="R117" s="87">
        <f t="shared" si="60"/>
        <v>1</v>
      </c>
      <c r="S117" s="89">
        <f t="shared" si="60"/>
        <v>3</v>
      </c>
      <c r="T117" s="88">
        <f t="shared" si="60"/>
        <v>0</v>
      </c>
      <c r="U117" s="87">
        <f t="shared" si="60"/>
        <v>3</v>
      </c>
      <c r="V117" s="89">
        <f t="shared" si="60"/>
        <v>2</v>
      </c>
      <c r="W117" s="88">
        <f t="shared" si="60"/>
        <v>0</v>
      </c>
      <c r="X117" s="87">
        <f t="shared" si="60"/>
        <v>2</v>
      </c>
      <c r="Y117" s="86">
        <f>D117+G117+J117+M117+P117+S117+V117</f>
        <v>61</v>
      </c>
      <c r="Z117" s="86">
        <f>E117+H117+K117+N117+Q117+T117+W117</f>
        <v>2</v>
      </c>
      <c r="AA117" s="85">
        <f>SUM(AA113:AA116)</f>
        <v>63</v>
      </c>
    </row>
    <row r="118" spans="1:27" x14ac:dyDescent="0.25">
      <c r="A118" s="28"/>
      <c r="B118" s="27"/>
      <c r="C118" s="27"/>
      <c r="D118" s="42"/>
      <c r="E118" s="41"/>
      <c r="F118" s="40"/>
      <c r="G118" s="98"/>
      <c r="H118" s="98"/>
      <c r="I118" s="98"/>
      <c r="J118" s="42"/>
      <c r="K118" s="41"/>
      <c r="L118" s="40"/>
      <c r="M118" s="42"/>
      <c r="N118" s="98"/>
      <c r="O118" s="98"/>
      <c r="P118" s="42"/>
      <c r="Q118" s="41"/>
      <c r="R118" s="40"/>
      <c r="S118" s="98"/>
      <c r="T118" s="98"/>
      <c r="U118" s="98"/>
      <c r="V118" s="42"/>
      <c r="W118" s="41"/>
      <c r="X118" s="40"/>
      <c r="Y118" s="97"/>
      <c r="Z118" s="97"/>
      <c r="AA118" s="38"/>
    </row>
    <row r="119" spans="1:27" s="99" customFormat="1" x14ac:dyDescent="0.25">
      <c r="A119" s="104" t="s">
        <v>51</v>
      </c>
      <c r="B119" s="27">
        <v>4120</v>
      </c>
      <c r="C119" s="27">
        <v>7</v>
      </c>
      <c r="D119" s="77">
        <v>22</v>
      </c>
      <c r="E119" s="76">
        <v>1</v>
      </c>
      <c r="F119" s="11">
        <f>D119+E119</f>
        <v>23</v>
      </c>
      <c r="G119" s="134">
        <v>0</v>
      </c>
      <c r="H119" s="134">
        <v>0</v>
      </c>
      <c r="I119" s="133">
        <f>G119+H119</f>
        <v>0</v>
      </c>
      <c r="J119" s="77">
        <v>0</v>
      </c>
      <c r="K119" s="76">
        <v>0</v>
      </c>
      <c r="L119" s="11">
        <f>J119+K119</f>
        <v>0</v>
      </c>
      <c r="M119" s="77">
        <v>0</v>
      </c>
      <c r="N119" s="134">
        <v>0</v>
      </c>
      <c r="O119" s="133">
        <f>M119+N119</f>
        <v>0</v>
      </c>
      <c r="P119" s="77">
        <v>0</v>
      </c>
      <c r="Q119" s="76">
        <v>0</v>
      </c>
      <c r="R119" s="11">
        <f>P119+Q119</f>
        <v>0</v>
      </c>
      <c r="S119" s="134">
        <v>0</v>
      </c>
      <c r="T119" s="134">
        <v>0</v>
      </c>
      <c r="U119" s="133">
        <f>S119+T119</f>
        <v>0</v>
      </c>
      <c r="V119" s="77">
        <v>3</v>
      </c>
      <c r="W119" s="76">
        <v>0</v>
      </c>
      <c r="X119" s="11">
        <f>V119+W119</f>
        <v>3</v>
      </c>
      <c r="Y119" s="132">
        <f t="shared" ref="Y119:AA121" si="61">D119+G119+J119+M119+P119+S119+V119</f>
        <v>25</v>
      </c>
      <c r="Z119" s="132">
        <f t="shared" si="61"/>
        <v>1</v>
      </c>
      <c r="AA119" s="9">
        <f t="shared" si="61"/>
        <v>26</v>
      </c>
    </row>
    <row r="120" spans="1:27" s="99" customFormat="1" x14ac:dyDescent="0.25">
      <c r="A120" s="104" t="s">
        <v>50</v>
      </c>
      <c r="B120" s="27">
        <v>4220</v>
      </c>
      <c r="C120" s="27">
        <v>7</v>
      </c>
      <c r="D120" s="77">
        <v>7</v>
      </c>
      <c r="E120" s="76">
        <v>6</v>
      </c>
      <c r="F120" s="11">
        <f>D120+E120</f>
        <v>13</v>
      </c>
      <c r="G120" s="134">
        <v>0</v>
      </c>
      <c r="H120" s="134">
        <v>0</v>
      </c>
      <c r="I120" s="133">
        <f>G120+H120</f>
        <v>0</v>
      </c>
      <c r="J120" s="77">
        <v>0</v>
      </c>
      <c r="K120" s="76">
        <v>0</v>
      </c>
      <c r="L120" s="11">
        <f>J120+K120</f>
        <v>0</v>
      </c>
      <c r="M120" s="77">
        <v>1</v>
      </c>
      <c r="N120" s="134">
        <v>0</v>
      </c>
      <c r="O120" s="133">
        <f>M120+N120</f>
        <v>1</v>
      </c>
      <c r="P120" s="77">
        <v>0</v>
      </c>
      <c r="Q120" s="76">
        <v>0</v>
      </c>
      <c r="R120" s="11">
        <f>P120+Q120</f>
        <v>0</v>
      </c>
      <c r="S120" s="134">
        <v>0</v>
      </c>
      <c r="T120" s="134">
        <v>0</v>
      </c>
      <c r="U120" s="133">
        <f>S120+T120</f>
        <v>0</v>
      </c>
      <c r="V120" s="77">
        <v>0</v>
      </c>
      <c r="W120" s="76">
        <v>0</v>
      </c>
      <c r="X120" s="11">
        <f>V120+W120</f>
        <v>0</v>
      </c>
      <c r="Y120" s="132">
        <f t="shared" si="61"/>
        <v>8</v>
      </c>
      <c r="Z120" s="132">
        <f t="shared" si="61"/>
        <v>6</v>
      </c>
      <c r="AA120" s="9">
        <f t="shared" si="61"/>
        <v>14</v>
      </c>
    </row>
    <row r="121" spans="1:27" s="99" customFormat="1" ht="13.8" thickBot="1" x14ac:dyDescent="0.3">
      <c r="A121" s="104" t="s">
        <v>49</v>
      </c>
      <c r="B121" s="27">
        <v>4620</v>
      </c>
      <c r="C121" s="27">
        <v>7</v>
      </c>
      <c r="D121" s="77">
        <v>11</v>
      </c>
      <c r="E121" s="76">
        <v>4</v>
      </c>
      <c r="F121" s="11">
        <f>D121+E121</f>
        <v>15</v>
      </c>
      <c r="G121" s="134">
        <v>2</v>
      </c>
      <c r="H121" s="134">
        <v>0</v>
      </c>
      <c r="I121" s="133">
        <f>G121+H121</f>
        <v>2</v>
      </c>
      <c r="J121" s="77">
        <v>0</v>
      </c>
      <c r="K121" s="76">
        <v>0</v>
      </c>
      <c r="L121" s="11">
        <f>J121+K121</f>
        <v>0</v>
      </c>
      <c r="M121" s="77">
        <v>0</v>
      </c>
      <c r="N121" s="134">
        <v>0</v>
      </c>
      <c r="O121" s="133">
        <f>M121+N121</f>
        <v>0</v>
      </c>
      <c r="P121" s="77">
        <v>0</v>
      </c>
      <c r="Q121" s="76">
        <v>0</v>
      </c>
      <c r="R121" s="11">
        <f>P121+Q121</f>
        <v>0</v>
      </c>
      <c r="S121" s="134">
        <v>0</v>
      </c>
      <c r="T121" s="134">
        <v>0</v>
      </c>
      <c r="U121" s="133">
        <f>S121+T121</f>
        <v>0</v>
      </c>
      <c r="V121" s="77">
        <v>0</v>
      </c>
      <c r="W121" s="76">
        <v>0</v>
      </c>
      <c r="X121" s="11">
        <f>V121+W121</f>
        <v>0</v>
      </c>
      <c r="Y121" s="132">
        <f t="shared" si="61"/>
        <v>13</v>
      </c>
      <c r="Z121" s="132">
        <f t="shared" si="61"/>
        <v>4</v>
      </c>
      <c r="AA121" s="9">
        <f t="shared" si="61"/>
        <v>17</v>
      </c>
    </row>
    <row r="122" spans="1:27" s="1" customFormat="1" ht="13.8" thickBot="1" x14ac:dyDescent="0.3">
      <c r="A122" s="56" t="s">
        <v>48</v>
      </c>
      <c r="B122" s="57"/>
      <c r="C122" s="57"/>
      <c r="D122" s="89">
        <f t="shared" ref="D122:X122" si="62">SUBTOTAL(9,D119:D121)</f>
        <v>40</v>
      </c>
      <c r="E122" s="88">
        <f>SUBTOTAL(9,E119:E121)</f>
        <v>11</v>
      </c>
      <c r="F122" s="87">
        <f t="shared" si="62"/>
        <v>51</v>
      </c>
      <c r="G122" s="89">
        <f t="shared" si="62"/>
        <v>2</v>
      </c>
      <c r="H122" s="88">
        <f t="shared" si="62"/>
        <v>0</v>
      </c>
      <c r="I122" s="87">
        <f t="shared" si="62"/>
        <v>2</v>
      </c>
      <c r="J122" s="89">
        <f t="shared" si="62"/>
        <v>0</v>
      </c>
      <c r="K122" s="88">
        <f t="shared" si="62"/>
        <v>0</v>
      </c>
      <c r="L122" s="87">
        <f t="shared" si="62"/>
        <v>0</v>
      </c>
      <c r="M122" s="89">
        <f t="shared" si="62"/>
        <v>1</v>
      </c>
      <c r="N122" s="88">
        <f t="shared" si="62"/>
        <v>0</v>
      </c>
      <c r="O122" s="87">
        <f t="shared" si="62"/>
        <v>1</v>
      </c>
      <c r="P122" s="89">
        <f t="shared" si="62"/>
        <v>0</v>
      </c>
      <c r="Q122" s="88">
        <f t="shared" si="62"/>
        <v>0</v>
      </c>
      <c r="R122" s="87">
        <f t="shared" si="62"/>
        <v>0</v>
      </c>
      <c r="S122" s="88">
        <f t="shared" si="62"/>
        <v>0</v>
      </c>
      <c r="T122" s="88">
        <f t="shared" si="62"/>
        <v>0</v>
      </c>
      <c r="U122" s="88">
        <f t="shared" si="62"/>
        <v>0</v>
      </c>
      <c r="V122" s="89">
        <f t="shared" si="62"/>
        <v>3</v>
      </c>
      <c r="W122" s="88">
        <f t="shared" si="62"/>
        <v>0</v>
      </c>
      <c r="X122" s="87">
        <f t="shared" si="62"/>
        <v>3</v>
      </c>
      <c r="Y122" s="128">
        <f>D122+G122+J122+M122+P122+S122+V122</f>
        <v>46</v>
      </c>
      <c r="Z122" s="86">
        <f>E122+H122+K122+N122+Q122+T122+W122</f>
        <v>11</v>
      </c>
      <c r="AA122" s="85">
        <f>SUM(AA119:AA121)</f>
        <v>57</v>
      </c>
    </row>
    <row r="123" spans="1:27" s="1" customFormat="1" ht="13.8" thickBot="1" x14ac:dyDescent="0.3">
      <c r="A123" s="28"/>
      <c r="B123" s="27"/>
      <c r="C123" s="27"/>
      <c r="D123" s="70"/>
      <c r="E123" s="15"/>
      <c r="F123" s="142"/>
      <c r="G123" s="104"/>
      <c r="H123" s="104"/>
      <c r="I123" s="104"/>
      <c r="J123" s="70"/>
      <c r="K123" s="15"/>
      <c r="L123" s="142"/>
      <c r="M123" s="70"/>
      <c r="N123" s="104"/>
      <c r="O123" s="104"/>
      <c r="P123" s="70"/>
      <c r="Q123" s="15"/>
      <c r="R123" s="142"/>
      <c r="S123" s="104"/>
      <c r="T123" s="104"/>
      <c r="U123" s="104"/>
      <c r="V123" s="70"/>
      <c r="W123" s="15"/>
      <c r="X123" s="142"/>
      <c r="Y123" s="141"/>
      <c r="Z123" s="141"/>
      <c r="AA123" s="140"/>
    </row>
    <row r="124" spans="1:27" s="1" customFormat="1" ht="13.8" thickBot="1" x14ac:dyDescent="0.3">
      <c r="A124" s="138" t="s">
        <v>47</v>
      </c>
      <c r="B124" s="139"/>
      <c r="C124" s="139"/>
      <c r="D124" s="138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6"/>
      <c r="AA124" s="135"/>
    </row>
    <row r="125" spans="1:27" s="1" customFormat="1" x14ac:dyDescent="0.25">
      <c r="A125" s="104" t="s">
        <v>5</v>
      </c>
      <c r="B125" s="27"/>
      <c r="C125" s="13">
        <v>7</v>
      </c>
      <c r="D125" s="104">
        <f t="shared" ref="D125:AA125" si="63">D120+D99+D121+D93+D106+D107+D111+D113+D97+D119</f>
        <v>281</v>
      </c>
      <c r="E125" s="104">
        <f>E120+E99+E121+E93+E106+E107+E111+E113+E97+E119</f>
        <v>42</v>
      </c>
      <c r="F125" s="11">
        <f t="shared" si="63"/>
        <v>323</v>
      </c>
      <c r="G125" s="104">
        <f t="shared" si="63"/>
        <v>25</v>
      </c>
      <c r="H125" s="104">
        <f t="shared" si="63"/>
        <v>5</v>
      </c>
      <c r="I125" s="11">
        <f t="shared" si="63"/>
        <v>30</v>
      </c>
      <c r="J125" s="104">
        <f t="shared" si="63"/>
        <v>3</v>
      </c>
      <c r="K125" s="104">
        <f t="shared" si="63"/>
        <v>0</v>
      </c>
      <c r="L125" s="11">
        <f t="shared" si="63"/>
        <v>3</v>
      </c>
      <c r="M125" s="104">
        <f t="shared" si="63"/>
        <v>4</v>
      </c>
      <c r="N125" s="104">
        <f t="shared" si="63"/>
        <v>0</v>
      </c>
      <c r="O125" s="11">
        <f t="shared" si="63"/>
        <v>4</v>
      </c>
      <c r="P125" s="104">
        <f t="shared" si="63"/>
        <v>2</v>
      </c>
      <c r="Q125" s="104">
        <f t="shared" si="63"/>
        <v>1</v>
      </c>
      <c r="R125" s="11">
        <f t="shared" si="63"/>
        <v>3</v>
      </c>
      <c r="S125" s="104">
        <f t="shared" si="63"/>
        <v>3</v>
      </c>
      <c r="T125" s="104">
        <f t="shared" si="63"/>
        <v>0</v>
      </c>
      <c r="U125" s="11">
        <f t="shared" si="63"/>
        <v>3</v>
      </c>
      <c r="V125" s="104">
        <f t="shared" si="63"/>
        <v>19</v>
      </c>
      <c r="W125" s="104">
        <f t="shared" si="63"/>
        <v>2</v>
      </c>
      <c r="X125" s="11">
        <f t="shared" si="63"/>
        <v>21</v>
      </c>
      <c r="Y125" s="133">
        <f t="shared" si="63"/>
        <v>337</v>
      </c>
      <c r="Z125" s="133">
        <f t="shared" si="63"/>
        <v>50</v>
      </c>
      <c r="AA125" s="11">
        <f t="shared" si="63"/>
        <v>387</v>
      </c>
    </row>
    <row r="126" spans="1:27" s="1" customFormat="1" x14ac:dyDescent="0.25">
      <c r="A126" s="104" t="s">
        <v>46</v>
      </c>
      <c r="B126" s="27"/>
      <c r="C126" s="13">
        <v>6</v>
      </c>
      <c r="D126" s="104">
        <f>D101+D114</f>
        <v>0</v>
      </c>
      <c r="E126" s="104">
        <f t="shared" ref="E126:F126" si="64">E101+E114</f>
        <v>0</v>
      </c>
      <c r="F126" s="11">
        <f t="shared" si="64"/>
        <v>0</v>
      </c>
      <c r="G126" s="15">
        <f>G101+G114</f>
        <v>0</v>
      </c>
      <c r="H126" s="15">
        <f t="shared" ref="H126:I126" si="65">H101+H114</f>
        <v>0</v>
      </c>
      <c r="I126" s="12">
        <f t="shared" si="65"/>
        <v>0</v>
      </c>
      <c r="J126" s="70">
        <f>J101+J114</f>
        <v>0</v>
      </c>
      <c r="K126" s="15">
        <f t="shared" ref="K126:L126" si="66">K101+K114</f>
        <v>0</v>
      </c>
      <c r="L126" s="11">
        <f t="shared" si="66"/>
        <v>0</v>
      </c>
      <c r="M126" s="15">
        <f>M101+M114</f>
        <v>0</v>
      </c>
      <c r="N126" s="15">
        <f t="shared" ref="N126:O126" si="67">N101+N114</f>
        <v>0</v>
      </c>
      <c r="O126" s="12">
        <f t="shared" si="67"/>
        <v>0</v>
      </c>
      <c r="P126" s="70">
        <f>P101+P114</f>
        <v>0</v>
      </c>
      <c r="Q126" s="15">
        <f t="shared" ref="Q126:R126" si="68">Q101+Q114</f>
        <v>0</v>
      </c>
      <c r="R126" s="11">
        <f t="shared" si="68"/>
        <v>0</v>
      </c>
      <c r="S126" s="15">
        <f>S101+S114</f>
        <v>0</v>
      </c>
      <c r="T126" s="15">
        <f t="shared" ref="T126:U126" si="69">T101+T114</f>
        <v>0</v>
      </c>
      <c r="U126" s="12">
        <f t="shared" si="69"/>
        <v>0</v>
      </c>
      <c r="V126" s="70">
        <f>V101+V114</f>
        <v>0</v>
      </c>
      <c r="W126" s="15">
        <f t="shared" ref="W126:X126" si="70">W101+W114</f>
        <v>0</v>
      </c>
      <c r="X126" s="11">
        <f t="shared" si="70"/>
        <v>0</v>
      </c>
      <c r="Y126" s="17">
        <f t="shared" ref="Y126:AA126" si="71">Y101+Y102+Y114+Y115</f>
        <v>1</v>
      </c>
      <c r="Z126" s="12">
        <f t="shared" si="71"/>
        <v>1</v>
      </c>
      <c r="AA126" s="11">
        <f t="shared" si="71"/>
        <v>2</v>
      </c>
    </row>
    <row r="127" spans="1:27" s="1" customFormat="1" x14ac:dyDescent="0.25">
      <c r="A127" s="104" t="s">
        <v>2</v>
      </c>
      <c r="B127" s="27"/>
      <c r="C127" s="13">
        <v>8</v>
      </c>
      <c r="D127" s="104">
        <f>D100+D102+D115</f>
        <v>27</v>
      </c>
      <c r="E127" s="104">
        <f t="shared" ref="E127:F127" si="72">E100+E102+E115</f>
        <v>14</v>
      </c>
      <c r="F127" s="11">
        <f t="shared" si="72"/>
        <v>41</v>
      </c>
      <c r="G127" s="104">
        <f>G100+G102+G115</f>
        <v>5</v>
      </c>
      <c r="H127" s="104">
        <f t="shared" ref="H127:I127" si="73">H100+H102+H115</f>
        <v>2</v>
      </c>
      <c r="I127" s="133">
        <f t="shared" si="73"/>
        <v>7</v>
      </c>
      <c r="J127" s="70">
        <f>J100+J102+J115</f>
        <v>0</v>
      </c>
      <c r="K127" s="15">
        <f t="shared" ref="K127:L127" si="74">K100+K102+K115</f>
        <v>1</v>
      </c>
      <c r="L127" s="11">
        <f t="shared" si="74"/>
        <v>1</v>
      </c>
      <c r="M127" s="70">
        <f>M100+M102+M115</f>
        <v>0</v>
      </c>
      <c r="N127" s="104">
        <f t="shared" ref="N127:O127" si="75">N100+N102+N115</f>
        <v>0</v>
      </c>
      <c r="O127" s="133">
        <f t="shared" si="75"/>
        <v>0</v>
      </c>
      <c r="P127" s="70">
        <f>P100+P102+P115</f>
        <v>0</v>
      </c>
      <c r="Q127" s="15">
        <f t="shared" ref="Q127:R127" si="76">Q100+Q102+Q115</f>
        <v>1</v>
      </c>
      <c r="R127" s="11">
        <f t="shared" si="76"/>
        <v>1</v>
      </c>
      <c r="S127" s="134">
        <f>S100+S102+S115</f>
        <v>0</v>
      </c>
      <c r="T127" s="134">
        <f t="shared" ref="T127:U127" si="77">T100+T102+T115</f>
        <v>0</v>
      </c>
      <c r="U127" s="133">
        <f t="shared" si="77"/>
        <v>0</v>
      </c>
      <c r="V127" s="77">
        <f>V100+V102+V115</f>
        <v>3</v>
      </c>
      <c r="W127" s="76">
        <f t="shared" ref="W127:X127" si="78">W100+W102+W115</f>
        <v>0</v>
      </c>
      <c r="X127" s="11">
        <f t="shared" si="78"/>
        <v>3</v>
      </c>
      <c r="Y127" s="132">
        <f t="shared" ref="Y127:AA127" si="79">Y100</f>
        <v>34</v>
      </c>
      <c r="Z127" s="132">
        <f t="shared" si="79"/>
        <v>17</v>
      </c>
      <c r="AA127" s="9">
        <f t="shared" si="79"/>
        <v>51</v>
      </c>
    </row>
    <row r="128" spans="1:27" s="1" customFormat="1" ht="13.8" thickBot="1" x14ac:dyDescent="0.3">
      <c r="A128" s="104" t="s">
        <v>1</v>
      </c>
      <c r="B128" s="27"/>
      <c r="C128" s="119">
        <v>9</v>
      </c>
      <c r="D128" s="104">
        <f t="shared" ref="D128:AA128" si="80">D103+D116+D94+D108</f>
        <v>7</v>
      </c>
      <c r="E128" s="104">
        <f t="shared" si="80"/>
        <v>2</v>
      </c>
      <c r="F128" s="11">
        <f t="shared" si="80"/>
        <v>9</v>
      </c>
      <c r="G128" s="104">
        <f t="shared" si="80"/>
        <v>3</v>
      </c>
      <c r="H128" s="104">
        <f t="shared" si="80"/>
        <v>0</v>
      </c>
      <c r="I128" s="11">
        <f t="shared" si="80"/>
        <v>3</v>
      </c>
      <c r="J128" s="70">
        <f t="shared" si="80"/>
        <v>0</v>
      </c>
      <c r="K128" s="15">
        <f t="shared" si="80"/>
        <v>0</v>
      </c>
      <c r="L128" s="11">
        <f t="shared" si="80"/>
        <v>0</v>
      </c>
      <c r="M128" s="70">
        <f t="shared" si="80"/>
        <v>1</v>
      </c>
      <c r="N128" s="104">
        <f t="shared" si="80"/>
        <v>0</v>
      </c>
      <c r="O128" s="133">
        <f t="shared" si="80"/>
        <v>1</v>
      </c>
      <c r="P128" s="70">
        <f t="shared" si="80"/>
        <v>0</v>
      </c>
      <c r="Q128" s="15">
        <f t="shared" si="80"/>
        <v>0</v>
      </c>
      <c r="R128" s="11">
        <f t="shared" si="80"/>
        <v>0</v>
      </c>
      <c r="S128" s="134">
        <f t="shared" si="80"/>
        <v>2</v>
      </c>
      <c r="T128" s="134">
        <f t="shared" si="80"/>
        <v>0</v>
      </c>
      <c r="U128" s="133">
        <f t="shared" si="80"/>
        <v>2</v>
      </c>
      <c r="V128" s="77">
        <f t="shared" si="80"/>
        <v>0</v>
      </c>
      <c r="W128" s="76">
        <f t="shared" si="80"/>
        <v>0</v>
      </c>
      <c r="X128" s="11">
        <f t="shared" si="80"/>
        <v>0</v>
      </c>
      <c r="Y128" s="132">
        <f t="shared" si="80"/>
        <v>13</v>
      </c>
      <c r="Z128" s="132">
        <f t="shared" si="80"/>
        <v>2</v>
      </c>
      <c r="AA128" s="9">
        <f t="shared" si="80"/>
        <v>15</v>
      </c>
    </row>
    <row r="129" spans="1:27" s="1" customFormat="1" ht="13.8" thickBot="1" x14ac:dyDescent="0.3">
      <c r="A129" s="130" t="s">
        <v>0</v>
      </c>
      <c r="B129" s="224"/>
      <c r="C129" s="131"/>
      <c r="D129" s="225">
        <f>SUM(D125:D128)</f>
        <v>315</v>
      </c>
      <c r="E129" s="225">
        <f t="shared" ref="E129:AA129" si="81">SUM(E125:E128)</f>
        <v>58</v>
      </c>
      <c r="F129" s="226">
        <f t="shared" si="81"/>
        <v>373</v>
      </c>
      <c r="G129" s="225">
        <f t="shared" si="81"/>
        <v>33</v>
      </c>
      <c r="H129" s="225">
        <f t="shared" si="81"/>
        <v>7</v>
      </c>
      <c r="I129" s="226">
        <f t="shared" si="81"/>
        <v>40</v>
      </c>
      <c r="J129" s="225">
        <f t="shared" si="81"/>
        <v>3</v>
      </c>
      <c r="K129" s="225">
        <f t="shared" si="81"/>
        <v>1</v>
      </c>
      <c r="L129" s="226">
        <f t="shared" si="81"/>
        <v>4</v>
      </c>
      <c r="M129" s="225">
        <f t="shared" si="81"/>
        <v>5</v>
      </c>
      <c r="N129" s="225">
        <f t="shared" si="81"/>
        <v>0</v>
      </c>
      <c r="O129" s="226">
        <f t="shared" si="81"/>
        <v>5</v>
      </c>
      <c r="P129" s="225">
        <f t="shared" si="81"/>
        <v>2</v>
      </c>
      <c r="Q129" s="225">
        <f t="shared" si="81"/>
        <v>2</v>
      </c>
      <c r="R129" s="226">
        <f t="shared" si="81"/>
        <v>4</v>
      </c>
      <c r="S129" s="225">
        <f t="shared" si="81"/>
        <v>5</v>
      </c>
      <c r="T129" s="225">
        <f t="shared" si="81"/>
        <v>0</v>
      </c>
      <c r="U129" s="226">
        <f t="shared" si="81"/>
        <v>5</v>
      </c>
      <c r="V129" s="225">
        <f t="shared" si="81"/>
        <v>22</v>
      </c>
      <c r="W129" s="225">
        <f t="shared" si="81"/>
        <v>2</v>
      </c>
      <c r="X129" s="226">
        <f t="shared" si="81"/>
        <v>24</v>
      </c>
      <c r="Y129" s="225">
        <f t="shared" si="81"/>
        <v>385</v>
      </c>
      <c r="Z129" s="225">
        <f t="shared" si="81"/>
        <v>70</v>
      </c>
      <c r="AA129" s="226">
        <f t="shared" si="81"/>
        <v>455</v>
      </c>
    </row>
    <row r="130" spans="1:27" s="129" customFormat="1" ht="13.8" thickBot="1" x14ac:dyDescent="0.3">
      <c r="A130" s="56"/>
      <c r="B130" s="57"/>
      <c r="C130" s="57"/>
      <c r="D130" s="55"/>
      <c r="E130" s="55"/>
      <c r="F130" s="55"/>
      <c r="G130" s="56"/>
      <c r="H130" s="55"/>
      <c r="I130" s="55"/>
      <c r="J130" s="56"/>
      <c r="K130" s="55"/>
      <c r="L130" s="55"/>
      <c r="M130" s="56"/>
      <c r="N130" s="55"/>
      <c r="O130" s="55"/>
      <c r="P130" s="56"/>
      <c r="Q130" s="55"/>
      <c r="R130" s="55"/>
      <c r="S130" s="56"/>
      <c r="T130" s="55"/>
      <c r="U130" s="55"/>
      <c r="V130" s="56"/>
      <c r="W130" s="55"/>
      <c r="X130" s="55"/>
      <c r="Y130" s="55"/>
      <c r="Z130" s="55"/>
      <c r="AA130" s="55"/>
    </row>
    <row r="131" spans="1:27" s="1" customFormat="1" ht="13.8" thickBot="1" x14ac:dyDescent="0.3">
      <c r="A131" s="115" t="s">
        <v>45</v>
      </c>
      <c r="B131" s="114"/>
      <c r="C131" s="114"/>
      <c r="D131" s="115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0"/>
    </row>
    <row r="132" spans="1:27" x14ac:dyDescent="0.25">
      <c r="A132" s="28"/>
      <c r="B132" s="27"/>
      <c r="C132" s="27"/>
      <c r="D132" s="25"/>
      <c r="E132" s="24"/>
      <c r="F132" s="23"/>
      <c r="G132" s="26"/>
      <c r="H132" s="26"/>
      <c r="I132" s="26"/>
      <c r="J132" s="25"/>
      <c r="K132" s="24"/>
      <c r="L132" s="23"/>
      <c r="M132" s="25"/>
      <c r="N132" s="26"/>
      <c r="O132" s="26"/>
      <c r="P132" s="25"/>
      <c r="Q132" s="24"/>
      <c r="R132" s="23"/>
      <c r="S132" s="26"/>
      <c r="T132" s="26"/>
      <c r="U132" s="26"/>
      <c r="V132" s="25"/>
      <c r="W132" s="24"/>
      <c r="X132" s="23"/>
      <c r="Y132" s="22"/>
      <c r="Z132" s="22"/>
      <c r="AA132" s="21"/>
    </row>
    <row r="133" spans="1:27" s="1" customFormat="1" x14ac:dyDescent="0.25">
      <c r="A133" s="28" t="s">
        <v>44</v>
      </c>
      <c r="B133" s="95">
        <v>5020</v>
      </c>
      <c r="C133" s="95">
        <v>7</v>
      </c>
      <c r="D133" s="48">
        <v>0</v>
      </c>
      <c r="E133" s="47">
        <v>3</v>
      </c>
      <c r="F133" s="46">
        <f t="shared" ref="F133:F138" si="82">D133+E133</f>
        <v>3</v>
      </c>
      <c r="G133" s="94">
        <v>0</v>
      </c>
      <c r="H133" s="94">
        <v>0</v>
      </c>
      <c r="I133" s="93">
        <f t="shared" ref="I133:I138" si="83">G133+H133</f>
        <v>0</v>
      </c>
      <c r="J133" s="48">
        <v>0</v>
      </c>
      <c r="K133" s="47">
        <v>0</v>
      </c>
      <c r="L133" s="46">
        <f t="shared" ref="L133:L138" si="84">J133+K133</f>
        <v>0</v>
      </c>
      <c r="M133" s="48">
        <v>0</v>
      </c>
      <c r="N133" s="94">
        <v>0</v>
      </c>
      <c r="O133" s="93">
        <f t="shared" ref="O133:O138" si="85">M133+N133</f>
        <v>0</v>
      </c>
      <c r="P133" s="48">
        <v>0</v>
      </c>
      <c r="Q133" s="47">
        <v>0</v>
      </c>
      <c r="R133" s="46">
        <f t="shared" ref="R133:R138" si="86">P133+Q133</f>
        <v>0</v>
      </c>
      <c r="S133" s="94">
        <v>4</v>
      </c>
      <c r="T133" s="94">
        <v>2</v>
      </c>
      <c r="U133" s="93">
        <f t="shared" ref="U133:U138" si="87">S133+T133</f>
        <v>6</v>
      </c>
      <c r="V133" s="48">
        <v>0</v>
      </c>
      <c r="W133" s="47">
        <v>0</v>
      </c>
      <c r="X133" s="46">
        <f t="shared" ref="X133:X138" si="88">V133+W133</f>
        <v>0</v>
      </c>
      <c r="Y133" s="127">
        <f t="shared" ref="Y133:Z139" si="89">D133+G133+J133+M133+P133+S133+V133</f>
        <v>4</v>
      </c>
      <c r="Z133" s="127">
        <f t="shared" si="89"/>
        <v>5</v>
      </c>
      <c r="AA133" s="44">
        <f t="shared" ref="AA133:AA138" si="90">Y133+Z133</f>
        <v>9</v>
      </c>
    </row>
    <row r="134" spans="1:27" s="1" customFormat="1" x14ac:dyDescent="0.25">
      <c r="A134" s="28" t="s">
        <v>43</v>
      </c>
      <c r="B134" s="95">
        <v>5520</v>
      </c>
      <c r="C134" s="95">
        <v>7</v>
      </c>
      <c r="D134" s="48">
        <v>0</v>
      </c>
      <c r="E134" s="47">
        <v>0</v>
      </c>
      <c r="F134" s="46">
        <f t="shared" si="82"/>
        <v>0</v>
      </c>
      <c r="G134" s="94">
        <v>0</v>
      </c>
      <c r="H134" s="94">
        <v>0</v>
      </c>
      <c r="I134" s="93">
        <f t="shared" si="83"/>
        <v>0</v>
      </c>
      <c r="J134" s="48">
        <v>0</v>
      </c>
      <c r="K134" s="47">
        <v>0</v>
      </c>
      <c r="L134" s="46">
        <f t="shared" si="84"/>
        <v>0</v>
      </c>
      <c r="M134" s="48">
        <v>0</v>
      </c>
      <c r="N134" s="94">
        <v>0</v>
      </c>
      <c r="O134" s="93">
        <f t="shared" si="85"/>
        <v>0</v>
      </c>
      <c r="P134" s="48">
        <v>0</v>
      </c>
      <c r="Q134" s="47">
        <v>0</v>
      </c>
      <c r="R134" s="46">
        <f t="shared" si="86"/>
        <v>0</v>
      </c>
      <c r="S134" s="94">
        <v>0</v>
      </c>
      <c r="T134" s="94">
        <v>0</v>
      </c>
      <c r="U134" s="93">
        <f t="shared" si="87"/>
        <v>0</v>
      </c>
      <c r="V134" s="48">
        <v>0</v>
      </c>
      <c r="W134" s="47">
        <v>0</v>
      </c>
      <c r="X134" s="46">
        <f t="shared" si="88"/>
        <v>0</v>
      </c>
      <c r="Y134" s="127">
        <f t="shared" si="89"/>
        <v>0</v>
      </c>
      <c r="Z134" s="127">
        <f t="shared" si="89"/>
        <v>0</v>
      </c>
      <c r="AA134" s="44">
        <f t="shared" si="90"/>
        <v>0</v>
      </c>
    </row>
    <row r="135" spans="1:27" s="1" customFormat="1" x14ac:dyDescent="0.25">
      <c r="A135" s="28" t="s">
        <v>42</v>
      </c>
      <c r="B135" s="95">
        <v>5580</v>
      </c>
      <c r="C135" s="95">
        <v>7</v>
      </c>
      <c r="D135" s="48">
        <v>0</v>
      </c>
      <c r="E135" s="47">
        <v>0</v>
      </c>
      <c r="F135" s="46">
        <f t="shared" si="82"/>
        <v>0</v>
      </c>
      <c r="G135" s="94">
        <v>0</v>
      </c>
      <c r="H135" s="94">
        <v>0</v>
      </c>
      <c r="I135" s="93">
        <f t="shared" si="83"/>
        <v>0</v>
      </c>
      <c r="J135" s="48">
        <v>0</v>
      </c>
      <c r="K135" s="47">
        <v>0</v>
      </c>
      <c r="L135" s="46">
        <f t="shared" si="84"/>
        <v>0</v>
      </c>
      <c r="M135" s="48">
        <v>0</v>
      </c>
      <c r="N135" s="94">
        <v>0</v>
      </c>
      <c r="O135" s="93">
        <f t="shared" si="85"/>
        <v>0</v>
      </c>
      <c r="P135" s="48">
        <v>0</v>
      </c>
      <c r="Q135" s="47">
        <v>0</v>
      </c>
      <c r="R135" s="46">
        <f t="shared" si="86"/>
        <v>0</v>
      </c>
      <c r="S135" s="94">
        <v>0</v>
      </c>
      <c r="T135" s="94">
        <v>0</v>
      </c>
      <c r="U135" s="93">
        <f t="shared" si="87"/>
        <v>0</v>
      </c>
      <c r="V135" s="48">
        <v>0</v>
      </c>
      <c r="W135" s="47">
        <v>0</v>
      </c>
      <c r="X135" s="46">
        <f t="shared" si="88"/>
        <v>0</v>
      </c>
      <c r="Y135" s="127">
        <f t="shared" si="89"/>
        <v>0</v>
      </c>
      <c r="Z135" s="127">
        <f t="shared" si="89"/>
        <v>0</v>
      </c>
      <c r="AA135" s="44">
        <f t="shared" si="90"/>
        <v>0</v>
      </c>
    </row>
    <row r="136" spans="1:27" s="1" customFormat="1" x14ac:dyDescent="0.25">
      <c r="A136" s="28" t="s">
        <v>41</v>
      </c>
      <c r="B136" s="95">
        <v>5590</v>
      </c>
      <c r="C136" s="95">
        <v>7</v>
      </c>
      <c r="D136" s="48">
        <v>1</v>
      </c>
      <c r="E136" s="47">
        <v>0</v>
      </c>
      <c r="F136" s="46">
        <f t="shared" si="82"/>
        <v>1</v>
      </c>
      <c r="G136" s="94">
        <v>0</v>
      </c>
      <c r="H136" s="94">
        <v>0</v>
      </c>
      <c r="I136" s="93">
        <f t="shared" si="83"/>
        <v>0</v>
      </c>
      <c r="J136" s="48">
        <v>0</v>
      </c>
      <c r="K136" s="47">
        <v>0</v>
      </c>
      <c r="L136" s="46">
        <f t="shared" si="84"/>
        <v>0</v>
      </c>
      <c r="M136" s="48">
        <v>0</v>
      </c>
      <c r="N136" s="94">
        <v>0</v>
      </c>
      <c r="O136" s="93">
        <f t="shared" si="85"/>
        <v>0</v>
      </c>
      <c r="P136" s="48">
        <v>0</v>
      </c>
      <c r="Q136" s="47">
        <v>0</v>
      </c>
      <c r="R136" s="46">
        <f t="shared" si="86"/>
        <v>0</v>
      </c>
      <c r="S136" s="94">
        <v>0</v>
      </c>
      <c r="T136" s="94">
        <v>1</v>
      </c>
      <c r="U136" s="93">
        <f t="shared" si="87"/>
        <v>1</v>
      </c>
      <c r="V136" s="48">
        <v>0</v>
      </c>
      <c r="W136" s="47">
        <v>1</v>
      </c>
      <c r="X136" s="46">
        <f t="shared" si="88"/>
        <v>1</v>
      </c>
      <c r="Y136" s="127">
        <f t="shared" si="89"/>
        <v>1</v>
      </c>
      <c r="Z136" s="127">
        <f t="shared" si="89"/>
        <v>2</v>
      </c>
      <c r="AA136" s="44">
        <f t="shared" si="90"/>
        <v>3</v>
      </c>
    </row>
    <row r="137" spans="1:27" s="1" customFormat="1" x14ac:dyDescent="0.25">
      <c r="A137" s="28" t="s">
        <v>40</v>
      </c>
      <c r="B137" s="95">
        <v>5600</v>
      </c>
      <c r="C137" s="95">
        <v>7</v>
      </c>
      <c r="D137" s="48">
        <v>0</v>
      </c>
      <c r="E137" s="47">
        <v>0</v>
      </c>
      <c r="F137" s="46">
        <f t="shared" si="82"/>
        <v>0</v>
      </c>
      <c r="G137" s="94">
        <v>0</v>
      </c>
      <c r="H137" s="94">
        <v>0</v>
      </c>
      <c r="I137" s="93">
        <f t="shared" si="83"/>
        <v>0</v>
      </c>
      <c r="J137" s="48">
        <v>0</v>
      </c>
      <c r="K137" s="47">
        <v>0</v>
      </c>
      <c r="L137" s="46">
        <f t="shared" si="84"/>
        <v>0</v>
      </c>
      <c r="M137" s="48">
        <v>0</v>
      </c>
      <c r="N137" s="94">
        <v>0</v>
      </c>
      <c r="O137" s="93">
        <f t="shared" si="85"/>
        <v>0</v>
      </c>
      <c r="P137" s="48">
        <v>0</v>
      </c>
      <c r="Q137" s="47">
        <v>0</v>
      </c>
      <c r="R137" s="46">
        <f t="shared" si="86"/>
        <v>0</v>
      </c>
      <c r="S137" s="94">
        <v>0</v>
      </c>
      <c r="T137" s="94">
        <v>0</v>
      </c>
      <c r="U137" s="93">
        <f t="shared" si="87"/>
        <v>0</v>
      </c>
      <c r="V137" s="48">
        <v>0</v>
      </c>
      <c r="W137" s="47">
        <v>0</v>
      </c>
      <c r="X137" s="46">
        <f t="shared" si="88"/>
        <v>0</v>
      </c>
      <c r="Y137" s="127">
        <f t="shared" si="89"/>
        <v>0</v>
      </c>
      <c r="Z137" s="127">
        <f t="shared" si="89"/>
        <v>0</v>
      </c>
      <c r="AA137" s="44">
        <f t="shared" si="90"/>
        <v>0</v>
      </c>
    </row>
    <row r="138" spans="1:27" s="1" customFormat="1" ht="13.8" thickBot="1" x14ac:dyDescent="0.3">
      <c r="A138" s="28" t="s">
        <v>39</v>
      </c>
      <c r="B138" s="95">
        <v>5030</v>
      </c>
      <c r="C138" s="95">
        <v>9</v>
      </c>
      <c r="D138" s="48">
        <v>0</v>
      </c>
      <c r="E138" s="47">
        <v>0</v>
      </c>
      <c r="F138" s="46">
        <f t="shared" si="82"/>
        <v>0</v>
      </c>
      <c r="G138" s="94">
        <v>0</v>
      </c>
      <c r="H138" s="94">
        <v>0</v>
      </c>
      <c r="I138" s="93">
        <f t="shared" si="83"/>
        <v>0</v>
      </c>
      <c r="J138" s="48">
        <v>0</v>
      </c>
      <c r="K138" s="47">
        <v>0</v>
      </c>
      <c r="L138" s="46">
        <f t="shared" si="84"/>
        <v>0</v>
      </c>
      <c r="M138" s="48">
        <v>0</v>
      </c>
      <c r="N138" s="94">
        <v>0</v>
      </c>
      <c r="O138" s="93">
        <f t="shared" si="85"/>
        <v>0</v>
      </c>
      <c r="P138" s="48">
        <v>0</v>
      </c>
      <c r="Q138" s="47">
        <v>0</v>
      </c>
      <c r="R138" s="46">
        <f t="shared" si="86"/>
        <v>0</v>
      </c>
      <c r="S138" s="94">
        <v>0</v>
      </c>
      <c r="T138" s="94">
        <v>0</v>
      </c>
      <c r="U138" s="93">
        <f t="shared" si="87"/>
        <v>0</v>
      </c>
      <c r="V138" s="48">
        <v>0</v>
      </c>
      <c r="W138" s="47">
        <v>0</v>
      </c>
      <c r="X138" s="46">
        <f t="shared" si="88"/>
        <v>0</v>
      </c>
      <c r="Y138" s="127">
        <f t="shared" si="89"/>
        <v>0</v>
      </c>
      <c r="Z138" s="127">
        <f t="shared" si="89"/>
        <v>0</v>
      </c>
      <c r="AA138" s="44">
        <f t="shared" si="90"/>
        <v>0</v>
      </c>
    </row>
    <row r="139" spans="1:27" s="1" customFormat="1" ht="13.8" thickBot="1" x14ac:dyDescent="0.3">
      <c r="A139" s="58" t="s">
        <v>38</v>
      </c>
      <c r="B139" s="57"/>
      <c r="C139" s="57"/>
      <c r="D139" s="89">
        <f>SUBTOTAL(9,D133:D138)</f>
        <v>1</v>
      </c>
      <c r="E139" s="88">
        <f>SUBTOTAL(9,E133:E138)</f>
        <v>3</v>
      </c>
      <c r="F139" s="87">
        <f t="shared" ref="F139:X139" si="91">SUBTOTAL(9,F133:F138)</f>
        <v>4</v>
      </c>
      <c r="G139" s="89">
        <f t="shared" si="91"/>
        <v>0</v>
      </c>
      <c r="H139" s="88">
        <f t="shared" si="91"/>
        <v>0</v>
      </c>
      <c r="I139" s="87">
        <f t="shared" si="91"/>
        <v>0</v>
      </c>
      <c r="J139" s="89">
        <f t="shared" si="91"/>
        <v>0</v>
      </c>
      <c r="K139" s="88">
        <f t="shared" si="91"/>
        <v>0</v>
      </c>
      <c r="L139" s="87">
        <f t="shared" si="91"/>
        <v>0</v>
      </c>
      <c r="M139" s="89">
        <f t="shared" si="91"/>
        <v>0</v>
      </c>
      <c r="N139" s="88">
        <f t="shared" si="91"/>
        <v>0</v>
      </c>
      <c r="O139" s="87">
        <f t="shared" si="91"/>
        <v>0</v>
      </c>
      <c r="P139" s="89">
        <f t="shared" si="91"/>
        <v>0</v>
      </c>
      <c r="Q139" s="88">
        <f t="shared" si="91"/>
        <v>0</v>
      </c>
      <c r="R139" s="87">
        <f t="shared" si="91"/>
        <v>0</v>
      </c>
      <c r="S139" s="89">
        <f t="shared" si="91"/>
        <v>4</v>
      </c>
      <c r="T139" s="88">
        <f t="shared" si="91"/>
        <v>3</v>
      </c>
      <c r="U139" s="87">
        <f t="shared" si="91"/>
        <v>7</v>
      </c>
      <c r="V139" s="89">
        <f t="shared" si="91"/>
        <v>0</v>
      </c>
      <c r="W139" s="88">
        <f t="shared" si="91"/>
        <v>1</v>
      </c>
      <c r="X139" s="87">
        <f t="shared" si="91"/>
        <v>1</v>
      </c>
      <c r="Y139" s="128">
        <f t="shared" si="89"/>
        <v>5</v>
      </c>
      <c r="Z139" s="86">
        <f t="shared" si="89"/>
        <v>7</v>
      </c>
      <c r="AA139" s="85">
        <f>SUBTOTAL(9,AA133:AA138)</f>
        <v>12</v>
      </c>
    </row>
    <row r="140" spans="1:27" x14ac:dyDescent="0.25">
      <c r="A140" s="15"/>
      <c r="B140" s="14"/>
      <c r="C140" s="14"/>
      <c r="D140" s="42"/>
      <c r="E140" s="41"/>
      <c r="F140" s="40"/>
      <c r="G140" s="41"/>
      <c r="H140" s="41"/>
      <c r="I140" s="41"/>
      <c r="J140" s="42"/>
      <c r="K140" s="41"/>
      <c r="L140" s="40"/>
      <c r="M140" s="42"/>
      <c r="N140" s="41"/>
      <c r="O140" s="41"/>
      <c r="P140" s="42"/>
      <c r="Q140" s="41"/>
      <c r="R140" s="40"/>
      <c r="S140" s="41"/>
      <c r="T140" s="41"/>
      <c r="U140" s="41"/>
      <c r="V140" s="42"/>
      <c r="W140" s="41"/>
      <c r="X140" s="40"/>
      <c r="Y140" s="39"/>
      <c r="Z140" s="39"/>
      <c r="AA140" s="38"/>
    </row>
    <row r="141" spans="1:27" s="1" customFormat="1" x14ac:dyDescent="0.25">
      <c r="A141" s="210" t="s">
        <v>151</v>
      </c>
      <c r="B141" s="49">
        <v>5540</v>
      </c>
      <c r="C141" s="49">
        <v>7</v>
      </c>
      <c r="D141" s="48">
        <v>2</v>
      </c>
      <c r="E141" s="47">
        <v>13</v>
      </c>
      <c r="F141" s="46">
        <f>D141+E141</f>
        <v>15</v>
      </c>
      <c r="G141" s="47">
        <v>0</v>
      </c>
      <c r="H141" s="47">
        <v>2</v>
      </c>
      <c r="I141" s="51">
        <f>G141+H141</f>
        <v>2</v>
      </c>
      <c r="J141" s="48">
        <v>0</v>
      </c>
      <c r="K141" s="47">
        <v>0</v>
      </c>
      <c r="L141" s="46">
        <f>J141+K141</f>
        <v>0</v>
      </c>
      <c r="M141" s="48">
        <v>1</v>
      </c>
      <c r="N141" s="47">
        <v>2</v>
      </c>
      <c r="O141" s="51">
        <f>M141+N141</f>
        <v>3</v>
      </c>
      <c r="P141" s="48">
        <v>0</v>
      </c>
      <c r="Q141" s="47">
        <v>0</v>
      </c>
      <c r="R141" s="46">
        <f>P141+Q141</f>
        <v>0</v>
      </c>
      <c r="S141" s="47">
        <v>4</v>
      </c>
      <c r="T141" s="47">
        <v>8</v>
      </c>
      <c r="U141" s="51">
        <f>S141+T141</f>
        <v>12</v>
      </c>
      <c r="V141" s="48">
        <v>1</v>
      </c>
      <c r="W141" s="47">
        <v>2</v>
      </c>
      <c r="X141" s="46">
        <f>V141+W141</f>
        <v>3</v>
      </c>
      <c r="Y141" s="45">
        <f t="shared" ref="Y141:AA143" si="92">D141+G141+J141+M141+P141+S141+V141</f>
        <v>8</v>
      </c>
      <c r="Z141" s="45">
        <f t="shared" si="92"/>
        <v>27</v>
      </c>
      <c r="AA141" s="44">
        <f t="shared" si="92"/>
        <v>35</v>
      </c>
    </row>
    <row r="142" spans="1:27" s="1" customFormat="1" x14ac:dyDescent="0.25">
      <c r="A142" s="204" t="s">
        <v>152</v>
      </c>
      <c r="B142" s="95">
        <v>5620</v>
      </c>
      <c r="C142" s="95">
        <v>7</v>
      </c>
      <c r="D142" s="48">
        <v>0</v>
      </c>
      <c r="E142" s="47">
        <v>1</v>
      </c>
      <c r="F142" s="46">
        <f>D142+E142</f>
        <v>1</v>
      </c>
      <c r="G142" s="94">
        <v>0</v>
      </c>
      <c r="H142" s="94">
        <v>1</v>
      </c>
      <c r="I142" s="93">
        <f>G142+H142</f>
        <v>1</v>
      </c>
      <c r="J142" s="48">
        <v>0</v>
      </c>
      <c r="K142" s="47">
        <v>0</v>
      </c>
      <c r="L142" s="46">
        <f>J142+K142</f>
        <v>0</v>
      </c>
      <c r="M142" s="48">
        <v>0</v>
      </c>
      <c r="N142" s="94">
        <v>1</v>
      </c>
      <c r="O142" s="93">
        <f>M142+N142</f>
        <v>1</v>
      </c>
      <c r="P142" s="48">
        <v>0</v>
      </c>
      <c r="Q142" s="47">
        <v>0</v>
      </c>
      <c r="R142" s="46">
        <f>P142+Q142</f>
        <v>0</v>
      </c>
      <c r="S142" s="94">
        <v>1</v>
      </c>
      <c r="T142" s="94">
        <v>5</v>
      </c>
      <c r="U142" s="93">
        <f>S142+T142</f>
        <v>6</v>
      </c>
      <c r="V142" s="48">
        <v>0</v>
      </c>
      <c r="W142" s="47">
        <v>0</v>
      </c>
      <c r="X142" s="46">
        <f>V142+W142</f>
        <v>0</v>
      </c>
      <c r="Y142" s="127">
        <f t="shared" si="92"/>
        <v>1</v>
      </c>
      <c r="Z142" s="127">
        <f t="shared" si="92"/>
        <v>8</v>
      </c>
      <c r="AA142" s="44">
        <f t="shared" si="92"/>
        <v>9</v>
      </c>
    </row>
    <row r="143" spans="1:27" s="1" customFormat="1" x14ac:dyDescent="0.25">
      <c r="A143" s="43" t="s">
        <v>37</v>
      </c>
      <c r="B143" s="49">
        <v>5540</v>
      </c>
      <c r="C143" s="49">
        <v>9</v>
      </c>
      <c r="D143" s="48">
        <v>0</v>
      </c>
      <c r="E143" s="47">
        <v>3</v>
      </c>
      <c r="F143" s="46">
        <f>D143+E143</f>
        <v>3</v>
      </c>
      <c r="G143" s="47">
        <v>0</v>
      </c>
      <c r="H143" s="47">
        <v>0</v>
      </c>
      <c r="I143" s="51">
        <f>G143+H143</f>
        <v>0</v>
      </c>
      <c r="J143" s="48">
        <v>0</v>
      </c>
      <c r="K143" s="47">
        <v>0</v>
      </c>
      <c r="L143" s="46">
        <f t="shared" ref="L143:L144" si="93">J143+K143</f>
        <v>0</v>
      </c>
      <c r="M143" s="48">
        <v>0</v>
      </c>
      <c r="N143" s="47">
        <v>0</v>
      </c>
      <c r="O143" s="51">
        <f>M143+N143</f>
        <v>0</v>
      </c>
      <c r="P143" s="48">
        <v>0</v>
      </c>
      <c r="Q143" s="47">
        <v>0</v>
      </c>
      <c r="R143" s="46">
        <f>P143+Q143</f>
        <v>0</v>
      </c>
      <c r="S143" s="47">
        <v>0</v>
      </c>
      <c r="T143" s="47">
        <v>3</v>
      </c>
      <c r="U143" s="51">
        <f>S143+T143</f>
        <v>3</v>
      </c>
      <c r="V143" s="48">
        <v>0</v>
      </c>
      <c r="W143" s="47">
        <v>0</v>
      </c>
      <c r="X143" s="46">
        <f>V143+W143</f>
        <v>0</v>
      </c>
      <c r="Y143" s="45">
        <f t="shared" si="92"/>
        <v>0</v>
      </c>
      <c r="Z143" s="45">
        <f t="shared" si="92"/>
        <v>6</v>
      </c>
      <c r="AA143" s="44">
        <f t="shared" si="92"/>
        <v>6</v>
      </c>
    </row>
    <row r="144" spans="1:27" s="1" customFormat="1" ht="13.8" thickBot="1" x14ac:dyDescent="0.3">
      <c r="A144" s="210" t="s">
        <v>153</v>
      </c>
      <c r="B144" s="49">
        <v>5545</v>
      </c>
      <c r="C144" s="49">
        <v>7</v>
      </c>
      <c r="D144" s="48">
        <v>0</v>
      </c>
      <c r="E144" s="47">
        <v>1</v>
      </c>
      <c r="F144" s="46">
        <f>D144+E144</f>
        <v>1</v>
      </c>
      <c r="G144" s="47">
        <v>0</v>
      </c>
      <c r="H144" s="47">
        <v>0</v>
      </c>
      <c r="I144" s="51">
        <f>G144+H144</f>
        <v>0</v>
      </c>
      <c r="J144" s="48">
        <v>0</v>
      </c>
      <c r="K144" s="47">
        <v>0</v>
      </c>
      <c r="L144" s="46">
        <f t="shared" si="93"/>
        <v>0</v>
      </c>
      <c r="M144" s="48">
        <v>0</v>
      </c>
      <c r="N144" s="47">
        <v>0</v>
      </c>
      <c r="O144" s="51">
        <f>M144+N144</f>
        <v>0</v>
      </c>
      <c r="P144" s="48">
        <v>0</v>
      </c>
      <c r="Q144" s="47">
        <v>0</v>
      </c>
      <c r="R144" s="46">
        <f>P144+Q144</f>
        <v>0</v>
      </c>
      <c r="S144" s="47">
        <v>0</v>
      </c>
      <c r="T144" s="47">
        <v>0</v>
      </c>
      <c r="U144" s="51">
        <f>S144+T144</f>
        <v>0</v>
      </c>
      <c r="V144" s="48">
        <v>0</v>
      </c>
      <c r="W144" s="47">
        <v>0</v>
      </c>
      <c r="X144" s="46">
        <f>V144+W144</f>
        <v>0</v>
      </c>
      <c r="Y144" s="45">
        <f t="shared" ref="Y144" si="94">D144+G144+J144+M144+P144+S144+V144</f>
        <v>0</v>
      </c>
      <c r="Z144" s="45">
        <f t="shared" ref="Z144" si="95">E144+H144+K144+N144+Q144+T144+W144</f>
        <v>1</v>
      </c>
      <c r="AA144" s="44">
        <f t="shared" ref="AA144" si="96">F144+I144+L144+O144+R144+U144+X144</f>
        <v>1</v>
      </c>
    </row>
    <row r="145" spans="1:27" s="1" customFormat="1" ht="13.8" thickBot="1" x14ac:dyDescent="0.3">
      <c r="A145" s="56" t="s">
        <v>36</v>
      </c>
      <c r="B145" s="57"/>
      <c r="C145" s="57"/>
      <c r="D145" s="89">
        <f>SUBTOTAL(9,D141:D144)</f>
        <v>2</v>
      </c>
      <c r="E145" s="88">
        <f>SUBTOTAL(9,E141:E144)</f>
        <v>18</v>
      </c>
      <c r="F145" s="87">
        <f>SUBTOTAL(9,F141:F144)</f>
        <v>20</v>
      </c>
      <c r="G145" s="88">
        <f t="shared" ref="G145:AA145" si="97">SUBTOTAL(9,G141:G144)</f>
        <v>0</v>
      </c>
      <c r="H145" s="88">
        <f t="shared" si="97"/>
        <v>3</v>
      </c>
      <c r="I145" s="87">
        <f t="shared" si="97"/>
        <v>3</v>
      </c>
      <c r="J145" s="88">
        <f t="shared" si="97"/>
        <v>0</v>
      </c>
      <c r="K145" s="88">
        <f t="shared" si="97"/>
        <v>0</v>
      </c>
      <c r="L145" s="87">
        <f t="shared" si="97"/>
        <v>0</v>
      </c>
      <c r="M145" s="88">
        <f t="shared" si="97"/>
        <v>1</v>
      </c>
      <c r="N145" s="88">
        <f t="shared" si="97"/>
        <v>3</v>
      </c>
      <c r="O145" s="87">
        <f t="shared" si="97"/>
        <v>4</v>
      </c>
      <c r="P145" s="88">
        <f t="shared" si="97"/>
        <v>0</v>
      </c>
      <c r="Q145" s="88">
        <f t="shared" si="97"/>
        <v>0</v>
      </c>
      <c r="R145" s="87">
        <f t="shared" si="97"/>
        <v>0</v>
      </c>
      <c r="S145" s="88">
        <f t="shared" si="97"/>
        <v>5</v>
      </c>
      <c r="T145" s="88">
        <f t="shared" si="97"/>
        <v>16</v>
      </c>
      <c r="U145" s="87">
        <f t="shared" si="97"/>
        <v>21</v>
      </c>
      <c r="V145" s="88">
        <f t="shared" si="97"/>
        <v>1</v>
      </c>
      <c r="W145" s="88">
        <f t="shared" si="97"/>
        <v>2</v>
      </c>
      <c r="X145" s="87">
        <f t="shared" si="97"/>
        <v>3</v>
      </c>
      <c r="Y145" s="88">
        <f t="shared" si="97"/>
        <v>9</v>
      </c>
      <c r="Z145" s="88">
        <f t="shared" si="97"/>
        <v>42</v>
      </c>
      <c r="AA145" s="87">
        <f t="shared" si="97"/>
        <v>51</v>
      </c>
    </row>
    <row r="146" spans="1:27" x14ac:dyDescent="0.25">
      <c r="A146" s="15"/>
      <c r="B146" s="14"/>
      <c r="C146" s="14"/>
      <c r="D146" s="42"/>
      <c r="E146" s="41"/>
      <c r="F146" s="40"/>
      <c r="G146" s="41"/>
      <c r="H146" s="41"/>
      <c r="I146" s="41"/>
      <c r="J146" s="42"/>
      <c r="K146" s="41"/>
      <c r="L146" s="40"/>
      <c r="M146" s="42"/>
      <c r="N146" s="41"/>
      <c r="O146" s="41"/>
      <c r="P146" s="42"/>
      <c r="Q146" s="41"/>
      <c r="R146" s="40"/>
      <c r="S146" s="41"/>
      <c r="T146" s="41"/>
      <c r="U146" s="41"/>
      <c r="V146" s="42"/>
      <c r="W146" s="41"/>
      <c r="X146" s="40"/>
      <c r="Y146" s="39"/>
      <c r="Z146" s="39"/>
      <c r="AA146" s="38"/>
    </row>
    <row r="147" spans="1:27" s="1" customFormat="1" x14ac:dyDescent="0.25">
      <c r="A147" s="210" t="s">
        <v>150</v>
      </c>
      <c r="B147" s="49">
        <v>5185</v>
      </c>
      <c r="C147" s="49">
        <v>7</v>
      </c>
      <c r="D147" s="48">
        <v>1</v>
      </c>
      <c r="E147" s="47">
        <v>3</v>
      </c>
      <c r="F147" s="46">
        <f>D147+E147</f>
        <v>4</v>
      </c>
      <c r="G147" s="47">
        <v>0</v>
      </c>
      <c r="H147" s="47">
        <v>0</v>
      </c>
      <c r="I147" s="46">
        <f>G147+H147</f>
        <v>0</v>
      </c>
      <c r="J147" s="48">
        <v>0</v>
      </c>
      <c r="K147" s="47">
        <v>0</v>
      </c>
      <c r="L147" s="46">
        <f>J147+K147</f>
        <v>0</v>
      </c>
      <c r="M147" s="48">
        <v>0</v>
      </c>
      <c r="N147" s="47">
        <v>0</v>
      </c>
      <c r="O147" s="46">
        <f>M147+N147</f>
        <v>0</v>
      </c>
      <c r="P147" s="48">
        <v>0</v>
      </c>
      <c r="Q147" s="47">
        <v>1</v>
      </c>
      <c r="R147" s="46">
        <f>P147+Q147</f>
        <v>1</v>
      </c>
      <c r="S147" s="47">
        <v>0</v>
      </c>
      <c r="T147" s="47">
        <v>0</v>
      </c>
      <c r="U147" s="51">
        <f>S147+T147</f>
        <v>0</v>
      </c>
      <c r="V147" s="48">
        <v>1</v>
      </c>
      <c r="W147" s="47">
        <v>0</v>
      </c>
      <c r="X147" s="46">
        <f>V147+W147</f>
        <v>1</v>
      </c>
      <c r="Y147" s="127">
        <f t="shared" ref="Y147:AA149" si="98">D147+G147+J147+M147+P147+S147+V147</f>
        <v>2</v>
      </c>
      <c r="Z147" s="127">
        <f t="shared" si="98"/>
        <v>4</v>
      </c>
      <c r="AA147" s="44">
        <f t="shared" si="98"/>
        <v>6</v>
      </c>
    </row>
    <row r="148" spans="1:27" s="1" customFormat="1" x14ac:dyDescent="0.25">
      <c r="A148" s="210" t="s">
        <v>148</v>
      </c>
      <c r="B148" s="49">
        <v>5180</v>
      </c>
      <c r="C148" s="49">
        <v>7</v>
      </c>
      <c r="D148" s="48">
        <v>0</v>
      </c>
      <c r="E148" s="47">
        <v>1</v>
      </c>
      <c r="F148" s="46">
        <f>D148+E148</f>
        <v>1</v>
      </c>
      <c r="G148" s="94">
        <v>0</v>
      </c>
      <c r="H148" s="94">
        <v>0</v>
      </c>
      <c r="I148" s="93">
        <f>G148+H148</f>
        <v>0</v>
      </c>
      <c r="J148" s="48">
        <v>0</v>
      </c>
      <c r="K148" s="47">
        <v>0</v>
      </c>
      <c r="L148" s="46">
        <f>J148+K148</f>
        <v>0</v>
      </c>
      <c r="M148" s="48">
        <v>0</v>
      </c>
      <c r="N148" s="94">
        <v>0</v>
      </c>
      <c r="O148" s="93">
        <f>M148+N148</f>
        <v>0</v>
      </c>
      <c r="P148" s="48">
        <v>1</v>
      </c>
      <c r="Q148" s="47">
        <v>0</v>
      </c>
      <c r="R148" s="46">
        <f>P148+Q148</f>
        <v>1</v>
      </c>
      <c r="S148" s="94">
        <v>0</v>
      </c>
      <c r="T148" s="94">
        <v>0</v>
      </c>
      <c r="U148" s="93">
        <f>S148+T148</f>
        <v>0</v>
      </c>
      <c r="V148" s="48">
        <v>0</v>
      </c>
      <c r="W148" s="47">
        <v>0</v>
      </c>
      <c r="X148" s="46">
        <f>V148+W148</f>
        <v>0</v>
      </c>
      <c r="Y148" s="127">
        <f t="shared" si="98"/>
        <v>1</v>
      </c>
      <c r="Z148" s="127">
        <f t="shared" si="98"/>
        <v>1</v>
      </c>
      <c r="AA148" s="44">
        <f t="shared" si="98"/>
        <v>2</v>
      </c>
    </row>
    <row r="149" spans="1:27" s="1" customFormat="1" ht="13.8" thickBot="1" x14ac:dyDescent="0.3">
      <c r="A149" s="43" t="s">
        <v>35</v>
      </c>
      <c r="B149" s="49">
        <v>5180</v>
      </c>
      <c r="C149" s="49">
        <v>9</v>
      </c>
      <c r="D149" s="48">
        <v>0</v>
      </c>
      <c r="E149" s="47">
        <v>1</v>
      </c>
      <c r="F149" s="46">
        <f>D149+E149</f>
        <v>1</v>
      </c>
      <c r="G149" s="47">
        <v>0</v>
      </c>
      <c r="H149" s="47">
        <v>0</v>
      </c>
      <c r="I149" s="51">
        <f>G149+H149</f>
        <v>0</v>
      </c>
      <c r="J149" s="48">
        <v>0</v>
      </c>
      <c r="K149" s="47">
        <v>0</v>
      </c>
      <c r="L149" s="46">
        <f>J149+K149</f>
        <v>0</v>
      </c>
      <c r="M149" s="48">
        <v>0</v>
      </c>
      <c r="N149" s="47">
        <v>0</v>
      </c>
      <c r="O149" s="51">
        <f>M149+N149</f>
        <v>0</v>
      </c>
      <c r="P149" s="48">
        <v>0</v>
      </c>
      <c r="Q149" s="47">
        <v>0</v>
      </c>
      <c r="R149" s="46">
        <f>P149+Q149</f>
        <v>0</v>
      </c>
      <c r="S149" s="47">
        <v>0</v>
      </c>
      <c r="T149" s="47">
        <v>0</v>
      </c>
      <c r="U149" s="51">
        <f>S149+T149</f>
        <v>0</v>
      </c>
      <c r="V149" s="48">
        <v>0</v>
      </c>
      <c r="W149" s="47">
        <v>0</v>
      </c>
      <c r="X149" s="46">
        <f>V149+W149</f>
        <v>0</v>
      </c>
      <c r="Y149" s="127">
        <f t="shared" si="98"/>
        <v>0</v>
      </c>
      <c r="Z149" s="45">
        <f t="shared" si="98"/>
        <v>1</v>
      </c>
      <c r="AA149" s="44">
        <f t="shared" si="98"/>
        <v>1</v>
      </c>
    </row>
    <row r="150" spans="1:27" s="1" customFormat="1" ht="13.8" thickBot="1" x14ac:dyDescent="0.3">
      <c r="A150" s="56" t="s">
        <v>34</v>
      </c>
      <c r="B150" s="57"/>
      <c r="C150" s="57"/>
      <c r="D150" s="89">
        <f>SUBTOTAL(9,D147:D149)</f>
        <v>1</v>
      </c>
      <c r="E150" s="88">
        <f>SUBTOTAL(9,E147:E149)</f>
        <v>5</v>
      </c>
      <c r="F150" s="87">
        <f t="shared" ref="F150:X150" si="99">SUBTOTAL(9,F147:F149)</f>
        <v>6</v>
      </c>
      <c r="G150" s="88">
        <f t="shared" si="99"/>
        <v>0</v>
      </c>
      <c r="H150" s="88">
        <f t="shared" si="99"/>
        <v>0</v>
      </c>
      <c r="I150" s="88">
        <f t="shared" si="99"/>
        <v>0</v>
      </c>
      <c r="J150" s="89">
        <f t="shared" si="99"/>
        <v>0</v>
      </c>
      <c r="K150" s="88">
        <f t="shared" si="99"/>
        <v>0</v>
      </c>
      <c r="L150" s="87">
        <f t="shared" si="99"/>
        <v>0</v>
      </c>
      <c r="M150" s="89">
        <f t="shared" si="99"/>
        <v>0</v>
      </c>
      <c r="N150" s="88">
        <f t="shared" si="99"/>
        <v>0</v>
      </c>
      <c r="O150" s="88">
        <f t="shared" si="99"/>
        <v>0</v>
      </c>
      <c r="P150" s="89">
        <f t="shared" si="99"/>
        <v>1</v>
      </c>
      <c r="Q150" s="88">
        <f t="shared" si="99"/>
        <v>1</v>
      </c>
      <c r="R150" s="87">
        <f t="shared" si="99"/>
        <v>2</v>
      </c>
      <c r="S150" s="88">
        <f t="shared" si="99"/>
        <v>0</v>
      </c>
      <c r="T150" s="88">
        <f t="shared" si="99"/>
        <v>0</v>
      </c>
      <c r="U150" s="88">
        <f t="shared" si="99"/>
        <v>0</v>
      </c>
      <c r="V150" s="89">
        <f t="shared" si="99"/>
        <v>1</v>
      </c>
      <c r="W150" s="88">
        <f t="shared" si="99"/>
        <v>0</v>
      </c>
      <c r="X150" s="87">
        <f t="shared" si="99"/>
        <v>1</v>
      </c>
      <c r="Y150" s="86">
        <f>D150+G150+J150+M150+P150+S150+V150</f>
        <v>3</v>
      </c>
      <c r="Z150" s="86">
        <f>E150+H150+K150+N150+Q150+T150+W150</f>
        <v>6</v>
      </c>
      <c r="AA150" s="85">
        <f>SUBTOTAL(9,AA147:AA149)</f>
        <v>9</v>
      </c>
    </row>
    <row r="151" spans="1:27" x14ac:dyDescent="0.25">
      <c r="A151" s="15"/>
      <c r="B151" s="14"/>
      <c r="C151" s="14"/>
      <c r="D151" s="42"/>
      <c r="E151" s="41"/>
      <c r="F151" s="40"/>
      <c r="G151" s="41"/>
      <c r="H151" s="41"/>
      <c r="I151" s="41"/>
      <c r="J151" s="42"/>
      <c r="K151" s="41"/>
      <c r="L151" s="40"/>
      <c r="M151" s="42"/>
      <c r="N151" s="41"/>
      <c r="O151" s="41"/>
      <c r="P151" s="42"/>
      <c r="Q151" s="41"/>
      <c r="R151" s="40"/>
      <c r="S151" s="41"/>
      <c r="T151" s="41"/>
      <c r="U151" s="41"/>
      <c r="V151" s="42"/>
      <c r="W151" s="41"/>
      <c r="X151" s="40"/>
      <c r="Y151" s="39"/>
      <c r="Z151" s="39"/>
      <c r="AA151" s="38"/>
    </row>
    <row r="152" spans="1:27" s="1" customFormat="1" x14ac:dyDescent="0.25">
      <c r="A152" s="210" t="s">
        <v>147</v>
      </c>
      <c r="B152" s="49">
        <v>5160</v>
      </c>
      <c r="C152" s="49">
        <v>7</v>
      </c>
      <c r="D152" s="48">
        <v>1</v>
      </c>
      <c r="E152" s="47">
        <v>14</v>
      </c>
      <c r="F152" s="46">
        <f>D152+E152</f>
        <v>15</v>
      </c>
      <c r="G152" s="47">
        <v>0</v>
      </c>
      <c r="H152" s="47">
        <v>0</v>
      </c>
      <c r="I152" s="51">
        <f>G152+H152</f>
        <v>0</v>
      </c>
      <c r="J152" s="48">
        <v>0</v>
      </c>
      <c r="K152" s="47">
        <v>0</v>
      </c>
      <c r="L152" s="46">
        <f>J152+K152</f>
        <v>0</v>
      </c>
      <c r="M152" s="48">
        <v>0</v>
      </c>
      <c r="N152" s="47">
        <v>3</v>
      </c>
      <c r="O152" s="51">
        <f>M152+N152</f>
        <v>3</v>
      </c>
      <c r="P152" s="48">
        <v>0</v>
      </c>
      <c r="Q152" s="47">
        <v>2</v>
      </c>
      <c r="R152" s="46">
        <f>P152+Q152</f>
        <v>2</v>
      </c>
      <c r="S152" s="47">
        <v>4</v>
      </c>
      <c r="T152" s="47">
        <v>4</v>
      </c>
      <c r="U152" s="51">
        <f>S152+T152</f>
        <v>8</v>
      </c>
      <c r="V152" s="48">
        <v>0</v>
      </c>
      <c r="W152" s="47">
        <v>3</v>
      </c>
      <c r="X152" s="46">
        <f>V152+W152</f>
        <v>3</v>
      </c>
      <c r="Y152" s="45">
        <f t="shared" ref="Y152:AA153" si="100">D152+G152+J152+M152+P152+S152+V152</f>
        <v>5</v>
      </c>
      <c r="Z152" s="45">
        <f t="shared" si="100"/>
        <v>26</v>
      </c>
      <c r="AA152" s="44">
        <f t="shared" si="100"/>
        <v>31</v>
      </c>
    </row>
    <row r="153" spans="1:27" s="1" customFormat="1" ht="13.8" thickBot="1" x14ac:dyDescent="0.3">
      <c r="A153" s="43" t="s">
        <v>33</v>
      </c>
      <c r="B153" s="49">
        <v>5160</v>
      </c>
      <c r="C153" s="49">
        <v>9</v>
      </c>
      <c r="D153" s="48">
        <v>0</v>
      </c>
      <c r="E153" s="47">
        <v>1</v>
      </c>
      <c r="F153" s="46">
        <f>D153+E153</f>
        <v>1</v>
      </c>
      <c r="G153" s="47">
        <v>0</v>
      </c>
      <c r="H153" s="47">
        <v>1</v>
      </c>
      <c r="I153" s="51">
        <f>G153+H153</f>
        <v>1</v>
      </c>
      <c r="J153" s="48">
        <v>0</v>
      </c>
      <c r="K153" s="47">
        <v>0</v>
      </c>
      <c r="L153" s="46">
        <f>J153+K153</f>
        <v>0</v>
      </c>
      <c r="M153" s="48">
        <v>0</v>
      </c>
      <c r="N153" s="47">
        <v>0</v>
      </c>
      <c r="O153" s="51">
        <f>M153+N153</f>
        <v>0</v>
      </c>
      <c r="P153" s="48">
        <v>0</v>
      </c>
      <c r="Q153" s="47">
        <v>0</v>
      </c>
      <c r="R153" s="46">
        <f>P153+Q153</f>
        <v>0</v>
      </c>
      <c r="S153" s="47">
        <v>0</v>
      </c>
      <c r="T153" s="47">
        <v>2</v>
      </c>
      <c r="U153" s="51">
        <f>S153+T153</f>
        <v>2</v>
      </c>
      <c r="V153" s="48">
        <v>0</v>
      </c>
      <c r="W153" s="47">
        <v>1</v>
      </c>
      <c r="X153" s="46">
        <f>V153+W153</f>
        <v>1</v>
      </c>
      <c r="Y153" s="45">
        <f t="shared" si="100"/>
        <v>0</v>
      </c>
      <c r="Z153" s="45">
        <f t="shared" si="100"/>
        <v>5</v>
      </c>
      <c r="AA153" s="44">
        <f t="shared" si="100"/>
        <v>5</v>
      </c>
    </row>
    <row r="154" spans="1:27" s="1" customFormat="1" ht="13.8" thickBot="1" x14ac:dyDescent="0.3">
      <c r="A154" s="56" t="s">
        <v>32</v>
      </c>
      <c r="B154" s="57"/>
      <c r="C154" s="57"/>
      <c r="D154" s="89">
        <f>SUBTOTAL(9,D152:D153)</f>
        <v>1</v>
      </c>
      <c r="E154" s="88">
        <f>SUBTOTAL(9,E152:E153)</f>
        <v>15</v>
      </c>
      <c r="F154" s="87">
        <f t="shared" ref="F154:X154" si="101">SUBTOTAL(9,F152:F153)</f>
        <v>16</v>
      </c>
      <c r="G154" s="88">
        <f t="shared" si="101"/>
        <v>0</v>
      </c>
      <c r="H154" s="88">
        <f t="shared" si="101"/>
        <v>1</v>
      </c>
      <c r="I154" s="88">
        <f t="shared" si="101"/>
        <v>1</v>
      </c>
      <c r="J154" s="89">
        <f t="shared" si="101"/>
        <v>0</v>
      </c>
      <c r="K154" s="88">
        <f t="shared" si="101"/>
        <v>0</v>
      </c>
      <c r="L154" s="87">
        <f t="shared" si="101"/>
        <v>0</v>
      </c>
      <c r="M154" s="89">
        <f t="shared" si="101"/>
        <v>0</v>
      </c>
      <c r="N154" s="88">
        <f t="shared" si="101"/>
        <v>3</v>
      </c>
      <c r="O154" s="88">
        <f t="shared" si="101"/>
        <v>3</v>
      </c>
      <c r="P154" s="89">
        <f t="shared" si="101"/>
        <v>0</v>
      </c>
      <c r="Q154" s="88">
        <f t="shared" si="101"/>
        <v>2</v>
      </c>
      <c r="R154" s="87">
        <f t="shared" si="101"/>
        <v>2</v>
      </c>
      <c r="S154" s="88">
        <f t="shared" si="101"/>
        <v>4</v>
      </c>
      <c r="T154" s="88">
        <f t="shared" si="101"/>
        <v>6</v>
      </c>
      <c r="U154" s="88">
        <f t="shared" si="101"/>
        <v>10</v>
      </c>
      <c r="V154" s="89">
        <f t="shared" si="101"/>
        <v>0</v>
      </c>
      <c r="W154" s="88">
        <f t="shared" si="101"/>
        <v>4</v>
      </c>
      <c r="X154" s="87">
        <f t="shared" si="101"/>
        <v>4</v>
      </c>
      <c r="Y154" s="86">
        <f>D154+G154+J154+M154+P154+S154+V154</f>
        <v>5</v>
      </c>
      <c r="Z154" s="86">
        <f>E154+H154+K154+N154+Q154+T154+W154</f>
        <v>31</v>
      </c>
      <c r="AA154" s="85">
        <f>SUBTOTAL(9,AA152:AA153)</f>
        <v>36</v>
      </c>
    </row>
    <row r="155" spans="1:27" x14ac:dyDescent="0.25">
      <c r="A155" s="28"/>
      <c r="B155" s="27"/>
      <c r="C155" s="27"/>
      <c r="D155" s="42"/>
      <c r="E155" s="41"/>
      <c r="F155" s="40"/>
      <c r="G155" s="98"/>
      <c r="H155" s="98"/>
      <c r="I155" s="98"/>
      <c r="J155" s="42"/>
      <c r="K155" s="41"/>
      <c r="L155" s="40"/>
      <c r="M155" s="42"/>
      <c r="N155" s="98"/>
      <c r="O155" s="98"/>
      <c r="P155" s="42"/>
      <c r="Q155" s="41"/>
      <c r="R155" s="40"/>
      <c r="S155" s="98"/>
      <c r="T155" s="98"/>
      <c r="U155" s="98"/>
      <c r="V155" s="42"/>
      <c r="W155" s="41"/>
      <c r="X155" s="40"/>
      <c r="Y155" s="97"/>
      <c r="Z155" s="97"/>
      <c r="AA155" s="38"/>
    </row>
    <row r="156" spans="1:27" s="126" customFormat="1" x14ac:dyDescent="0.25">
      <c r="A156" s="15" t="s">
        <v>149</v>
      </c>
      <c r="B156" s="14">
        <v>5560</v>
      </c>
      <c r="C156" s="14">
        <v>7</v>
      </c>
      <c r="D156" s="77">
        <v>2</v>
      </c>
      <c r="E156" s="76">
        <v>9</v>
      </c>
      <c r="F156" s="11">
        <f>D156+E156</f>
        <v>11</v>
      </c>
      <c r="G156" s="76">
        <v>2</v>
      </c>
      <c r="H156" s="76">
        <v>0</v>
      </c>
      <c r="I156" s="11">
        <f>G156+H156</f>
        <v>2</v>
      </c>
      <c r="J156" s="77">
        <v>0</v>
      </c>
      <c r="K156" s="76">
        <v>0</v>
      </c>
      <c r="L156" s="11">
        <f>J156+K156</f>
        <v>0</v>
      </c>
      <c r="M156" s="77">
        <v>1</v>
      </c>
      <c r="N156" s="76">
        <v>1</v>
      </c>
      <c r="O156" s="12">
        <f>M156+N156</f>
        <v>2</v>
      </c>
      <c r="P156" s="70">
        <v>0</v>
      </c>
      <c r="Q156" s="15">
        <v>0</v>
      </c>
      <c r="R156" s="11">
        <f>P156+Q156</f>
        <v>0</v>
      </c>
      <c r="S156" s="76">
        <v>0</v>
      </c>
      <c r="T156" s="76">
        <v>0</v>
      </c>
      <c r="U156" s="11">
        <f>S156+T156</f>
        <v>0</v>
      </c>
      <c r="V156" s="77">
        <v>0</v>
      </c>
      <c r="W156" s="76">
        <v>1</v>
      </c>
      <c r="X156" s="11">
        <f>V156+W156</f>
        <v>1</v>
      </c>
      <c r="Y156" s="16">
        <f>D156+G156+J156+M156+P156+S156+V156</f>
        <v>5</v>
      </c>
      <c r="Z156" s="10">
        <f>E156+H156+K156+N156+Q156+T156+W156</f>
        <v>11</v>
      </c>
      <c r="AA156" s="9">
        <f>F156+I156+L156+O156+R156+U156+X156</f>
        <v>16</v>
      </c>
    </row>
    <row r="157" spans="1:27" ht="13.8" thickBot="1" x14ac:dyDescent="0.3">
      <c r="A157" s="28"/>
      <c r="B157" s="27"/>
      <c r="C157" s="27"/>
      <c r="D157" s="42"/>
      <c r="E157" s="41"/>
      <c r="F157" s="40"/>
      <c r="G157" s="98"/>
      <c r="H157" s="98"/>
      <c r="I157" s="98"/>
      <c r="J157" s="42"/>
      <c r="K157" s="41"/>
      <c r="L157" s="40"/>
      <c r="M157" s="42"/>
      <c r="N157" s="98"/>
      <c r="O157" s="98"/>
      <c r="P157" s="42"/>
      <c r="Q157" s="41"/>
      <c r="R157" s="40"/>
      <c r="S157" s="98"/>
      <c r="T157" s="98"/>
      <c r="U157" s="98"/>
      <c r="V157" s="42"/>
      <c r="W157" s="41"/>
      <c r="X157" s="40"/>
      <c r="Y157" s="97"/>
      <c r="Z157" s="97"/>
      <c r="AA157" s="38"/>
    </row>
    <row r="158" spans="1:27" s="1" customFormat="1" ht="13.8" thickBot="1" x14ac:dyDescent="0.3">
      <c r="A158" s="125" t="s">
        <v>31</v>
      </c>
      <c r="B158" s="124"/>
      <c r="C158" s="124"/>
      <c r="D158" s="123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1"/>
      <c r="AA158" s="120"/>
    </row>
    <row r="159" spans="1:27" s="1" customFormat="1" x14ac:dyDescent="0.25">
      <c r="A159" s="70" t="s">
        <v>5</v>
      </c>
      <c r="B159" s="14"/>
      <c r="C159" s="13">
        <v>7</v>
      </c>
      <c r="D159" s="12">
        <f>D133+D134+D135+D136+D137+D142+D141+D144+D148+D147+D152+D156</f>
        <v>7</v>
      </c>
      <c r="E159" s="12">
        <f>E133+E134+E135+E136+E137+E142+E141+E144+E148+E147+E152+E156</f>
        <v>45</v>
      </c>
      <c r="F159" s="211">
        <f>F133+F134+F135+F136+F137+F142+F141+F144+F148+F147+F152+F156</f>
        <v>52</v>
      </c>
      <c r="G159" s="12">
        <f>G133+G134+G135+G136+G137+G142+G141+G144+G148+G147+G148+G152+G156</f>
        <v>2</v>
      </c>
      <c r="H159" s="12">
        <f t="shared" ref="H159:I159" si="102">H133+H134+H135+H136+H137+H142+H141+H144+H148+H147+H148+H152+H156</f>
        <v>3</v>
      </c>
      <c r="I159" s="211">
        <f t="shared" si="102"/>
        <v>5</v>
      </c>
      <c r="J159" s="12">
        <f>J133+J134+J135+J136+J137+J142+J141+J144+J148+J147+J148+J152+J156</f>
        <v>0</v>
      </c>
      <c r="K159" s="12">
        <f t="shared" ref="K159:L159" si="103">K133+K134+K135+K136+K137+K142+K141+K144+K148+K147+K148+K152+K156</f>
        <v>0</v>
      </c>
      <c r="L159" s="211">
        <f t="shared" si="103"/>
        <v>0</v>
      </c>
      <c r="M159" s="12">
        <f>M133+M134+M135+M136+M137+M142+M141+M144+M148+M147+M148+M152+M156</f>
        <v>2</v>
      </c>
      <c r="N159" s="12">
        <f t="shared" ref="N159:O159" si="104">N133+N134+N135+N136+N137+N142+N141+N144+N148+N147+N148+N152+N156</f>
        <v>7</v>
      </c>
      <c r="O159" s="211">
        <f t="shared" si="104"/>
        <v>9</v>
      </c>
      <c r="P159" s="12">
        <f>P133+P134+P135+P136+P137+P142+P141+P144+P147+P148+P152+P156</f>
        <v>1</v>
      </c>
      <c r="Q159" s="12">
        <f t="shared" ref="Q159" si="105">Q133+Q134+Q135+Q136+Q137+Q142+Q141+Q144+Q147+Q148+Q152+Q156</f>
        <v>3</v>
      </c>
      <c r="R159" s="211">
        <f>R133+R134+R135+R136+R137+R142+R141+R144+R147+R148+R152+R156</f>
        <v>4</v>
      </c>
      <c r="S159" s="12">
        <f>S133+S134+S135+S136+S137+S142+S141+S144+S148+S147+S148+S152+S156</f>
        <v>13</v>
      </c>
      <c r="T159" s="12">
        <f t="shared" ref="T159:U159" si="106">T133+T134+T135+T136+T137+T142+T141+T144+T148+T147+T148+T152+T156</f>
        <v>20</v>
      </c>
      <c r="U159" s="211">
        <f t="shared" si="106"/>
        <v>33</v>
      </c>
      <c r="V159" s="12">
        <f>V133+V134+V135+V136+V137+V142+V141+V144+V148+V147+V148+V152+V156</f>
        <v>2</v>
      </c>
      <c r="W159" s="12">
        <f t="shared" ref="W159:X159" si="107">W133+W134+W135+W136+W137+W142+W141+W144+W148+W147+W148+W152+W156</f>
        <v>7</v>
      </c>
      <c r="X159" s="211">
        <f t="shared" si="107"/>
        <v>9</v>
      </c>
      <c r="Y159" s="10">
        <f>Y133+Y134+Y135+Y136+Y137+Y142+Y141+Y144+Y148+Y147+Y152+Y156</f>
        <v>27</v>
      </c>
      <c r="Z159" s="10">
        <f t="shared" ref="Z159:AA159" si="108">Z133+Z134+Z135+Z136+Z137+Z142+Z141+Z144+Z148+Z147+Z152+Z156</f>
        <v>85</v>
      </c>
      <c r="AA159" s="223">
        <f t="shared" si="108"/>
        <v>112</v>
      </c>
    </row>
    <row r="160" spans="1:27" s="1" customFormat="1" ht="13.8" thickBot="1" x14ac:dyDescent="0.3">
      <c r="A160" s="69" t="s">
        <v>1</v>
      </c>
      <c r="B160" s="68"/>
      <c r="C160" s="119">
        <v>9</v>
      </c>
      <c r="D160" s="12">
        <f>D138+D149+D153+D143</f>
        <v>0</v>
      </c>
      <c r="E160" s="12">
        <f>E138+E149+E153+E143</f>
        <v>5</v>
      </c>
      <c r="F160" s="65">
        <f t="shared" ref="F160" si="109">F149+F153+F143</f>
        <v>5</v>
      </c>
      <c r="G160" s="67">
        <f>G138+G149+G153+G143</f>
        <v>0</v>
      </c>
      <c r="H160" s="66">
        <f>H138+H149+H153+H143</f>
        <v>1</v>
      </c>
      <c r="I160" s="65">
        <f t="shared" ref="I160" si="110">I149+I153+I143</f>
        <v>1</v>
      </c>
      <c r="J160" s="67">
        <f>J138+J149+J153+J143</f>
        <v>0</v>
      </c>
      <c r="K160" s="66">
        <f>K138+K149+K153+K143</f>
        <v>0</v>
      </c>
      <c r="L160" s="65">
        <f t="shared" ref="L160" si="111">L149+L153+L143</f>
        <v>0</v>
      </c>
      <c r="M160" s="67">
        <f>M138+M149+M153+M143</f>
        <v>0</v>
      </c>
      <c r="N160" s="66">
        <f>N138+N149+N153+N143</f>
        <v>0</v>
      </c>
      <c r="O160" s="65">
        <f t="shared" ref="O160" si="112">O149+O153+O143</f>
        <v>0</v>
      </c>
      <c r="P160" s="67">
        <f>P138+P149+P153+P143</f>
        <v>0</v>
      </c>
      <c r="Q160" s="66">
        <f>Q138+Q149+Q153+Q143</f>
        <v>0</v>
      </c>
      <c r="R160" s="65">
        <f t="shared" ref="R160" si="113">R149+R153+R143</f>
        <v>0</v>
      </c>
      <c r="S160" s="67">
        <f>S138+S149+S153+S143</f>
        <v>0</v>
      </c>
      <c r="T160" s="66">
        <f>T138+T149+T153+T143</f>
        <v>5</v>
      </c>
      <c r="U160" s="65">
        <f t="shared" ref="U160" si="114">U149+U153+U143</f>
        <v>5</v>
      </c>
      <c r="V160" s="67">
        <f>V138+V149+V153+V143</f>
        <v>0</v>
      </c>
      <c r="W160" s="66">
        <f>W138+W149+W153+W143</f>
        <v>1</v>
      </c>
      <c r="X160" s="66">
        <f t="shared" ref="X160" si="115">X149+X153+X143</f>
        <v>1</v>
      </c>
      <c r="Y160" s="118">
        <f>Y149+Y153+Y143+Y138</f>
        <v>0</v>
      </c>
      <c r="Z160" s="117">
        <f>Z149+Z153+Z143+Z138</f>
        <v>12</v>
      </c>
      <c r="AA160" s="116">
        <f>AA149+AA153+AA143+AA138</f>
        <v>12</v>
      </c>
    </row>
    <row r="161" spans="1:27" s="1" customFormat="1" ht="13.8" thickBot="1" x14ac:dyDescent="0.3">
      <c r="A161" s="115" t="s">
        <v>0</v>
      </c>
      <c r="B161" s="114"/>
      <c r="C161" s="113"/>
      <c r="D161" s="112">
        <f>SUM(D159:D160)</f>
        <v>7</v>
      </c>
      <c r="E161" s="111">
        <f t="shared" ref="E161:AA161" si="116">SUM(E159:E160)</f>
        <v>50</v>
      </c>
      <c r="F161" s="111">
        <f t="shared" si="116"/>
        <v>57</v>
      </c>
      <c r="G161" s="112">
        <f t="shared" si="116"/>
        <v>2</v>
      </c>
      <c r="H161" s="111">
        <f t="shared" si="116"/>
        <v>4</v>
      </c>
      <c r="I161" s="111">
        <f t="shared" si="116"/>
        <v>6</v>
      </c>
      <c r="J161" s="112">
        <f t="shared" si="116"/>
        <v>0</v>
      </c>
      <c r="K161" s="111">
        <f t="shared" si="116"/>
        <v>0</v>
      </c>
      <c r="L161" s="111">
        <f t="shared" si="116"/>
        <v>0</v>
      </c>
      <c r="M161" s="112">
        <f t="shared" si="116"/>
        <v>2</v>
      </c>
      <c r="N161" s="111">
        <f t="shared" si="116"/>
        <v>7</v>
      </c>
      <c r="O161" s="111">
        <f t="shared" si="116"/>
        <v>9</v>
      </c>
      <c r="P161" s="112">
        <f t="shared" si="116"/>
        <v>1</v>
      </c>
      <c r="Q161" s="111">
        <f t="shared" si="116"/>
        <v>3</v>
      </c>
      <c r="R161" s="111">
        <f t="shared" si="116"/>
        <v>4</v>
      </c>
      <c r="S161" s="112">
        <f t="shared" si="116"/>
        <v>13</v>
      </c>
      <c r="T161" s="111">
        <f t="shared" si="116"/>
        <v>25</v>
      </c>
      <c r="U161" s="111">
        <f t="shared" si="116"/>
        <v>38</v>
      </c>
      <c r="V161" s="112">
        <f t="shared" si="116"/>
        <v>2</v>
      </c>
      <c r="W161" s="111">
        <f t="shared" si="116"/>
        <v>8</v>
      </c>
      <c r="X161" s="111">
        <f t="shared" si="116"/>
        <v>10</v>
      </c>
      <c r="Y161" s="112">
        <f t="shared" si="116"/>
        <v>27</v>
      </c>
      <c r="Z161" s="111">
        <f t="shared" si="116"/>
        <v>97</v>
      </c>
      <c r="AA161" s="110">
        <f t="shared" si="116"/>
        <v>124</v>
      </c>
    </row>
    <row r="162" spans="1:27" s="1" customFormat="1" ht="13.8" thickBot="1" x14ac:dyDescent="0.3">
      <c r="A162" s="15"/>
      <c r="B162" s="14"/>
      <c r="C162" s="14"/>
      <c r="D162" s="42"/>
      <c r="E162" s="41"/>
      <c r="F162" s="40"/>
      <c r="G162" s="41"/>
      <c r="H162" s="41"/>
      <c r="I162" s="41"/>
      <c r="J162" s="42"/>
      <c r="K162" s="41"/>
      <c r="L162" s="40"/>
      <c r="M162" s="41"/>
      <c r="N162" s="41"/>
      <c r="O162" s="41"/>
      <c r="P162" s="42"/>
      <c r="Q162" s="41"/>
      <c r="R162" s="40"/>
      <c r="S162" s="41"/>
      <c r="T162" s="41"/>
      <c r="U162" s="41"/>
      <c r="V162" s="42"/>
      <c r="W162" s="41"/>
      <c r="X162" s="40"/>
      <c r="Y162" s="109"/>
      <c r="Z162" s="39"/>
      <c r="AA162" s="38"/>
    </row>
    <row r="163" spans="1:27" s="1" customFormat="1" ht="13.8" thickBot="1" x14ac:dyDescent="0.3">
      <c r="A163" s="235" t="s">
        <v>30</v>
      </c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7"/>
    </row>
    <row r="164" spans="1:27" x14ac:dyDescent="0.25">
      <c r="A164" s="28"/>
      <c r="B164" s="27"/>
      <c r="C164" s="27"/>
      <c r="D164" s="42"/>
      <c r="E164" s="41"/>
      <c r="F164" s="40"/>
      <c r="G164" s="98"/>
      <c r="H164" s="98"/>
      <c r="I164" s="98"/>
      <c r="J164" s="42"/>
      <c r="K164" s="41"/>
      <c r="L164" s="40"/>
      <c r="M164" s="42"/>
      <c r="N164" s="98"/>
      <c r="O164" s="98"/>
      <c r="P164" s="42"/>
      <c r="Q164" s="41"/>
      <c r="R164" s="40"/>
      <c r="S164" s="98"/>
      <c r="T164" s="98"/>
      <c r="U164" s="98"/>
      <c r="V164" s="42"/>
      <c r="W164" s="41"/>
      <c r="X164" s="40"/>
      <c r="Y164" s="97"/>
      <c r="Z164" s="97"/>
      <c r="AA164" s="38"/>
    </row>
    <row r="165" spans="1:27" s="1" customFormat="1" x14ac:dyDescent="0.25">
      <c r="A165" s="204" t="s">
        <v>155</v>
      </c>
      <c r="B165" s="95">
        <v>6240</v>
      </c>
      <c r="C165" s="95">
        <v>7</v>
      </c>
      <c r="D165" s="48">
        <v>9</v>
      </c>
      <c r="E165" s="47">
        <v>4</v>
      </c>
      <c r="F165" s="46">
        <f>D165+E165</f>
        <v>13</v>
      </c>
      <c r="G165" s="48">
        <v>0</v>
      </c>
      <c r="H165" s="94">
        <v>0</v>
      </c>
      <c r="I165" s="93">
        <f>G165+H165</f>
        <v>0</v>
      </c>
      <c r="J165" s="48">
        <v>0</v>
      </c>
      <c r="K165" s="47">
        <v>0</v>
      </c>
      <c r="L165" s="46">
        <f>J165+K165</f>
        <v>0</v>
      </c>
      <c r="M165" s="48">
        <v>0</v>
      </c>
      <c r="N165" s="94">
        <v>0</v>
      </c>
      <c r="O165" s="93">
        <f>M165+N165</f>
        <v>0</v>
      </c>
      <c r="P165" s="48">
        <v>0</v>
      </c>
      <c r="Q165" s="47">
        <v>0</v>
      </c>
      <c r="R165" s="46">
        <f>P165+Q165</f>
        <v>0</v>
      </c>
      <c r="S165" s="94">
        <v>6</v>
      </c>
      <c r="T165" s="94">
        <v>4</v>
      </c>
      <c r="U165" s="93">
        <f>S165+T165</f>
        <v>10</v>
      </c>
      <c r="V165" s="48">
        <v>0</v>
      </c>
      <c r="W165" s="47">
        <v>1</v>
      </c>
      <c r="X165" s="46">
        <f>V165+W165</f>
        <v>1</v>
      </c>
      <c r="Y165" s="96">
        <f t="shared" ref="Y165:AA166" si="117">D165+G165+J165+M165+P165+S165+V165</f>
        <v>15</v>
      </c>
      <c r="Z165" s="45">
        <f t="shared" si="117"/>
        <v>9</v>
      </c>
      <c r="AA165" s="44">
        <f t="shared" si="117"/>
        <v>24</v>
      </c>
    </row>
    <row r="166" spans="1:27" s="1" customFormat="1" ht="13.8" thickBot="1" x14ac:dyDescent="0.3">
      <c r="A166" s="28" t="s">
        <v>29</v>
      </c>
      <c r="B166" s="95">
        <v>6245</v>
      </c>
      <c r="C166" s="95">
        <v>6</v>
      </c>
      <c r="D166" s="50">
        <v>0</v>
      </c>
      <c r="E166" s="43">
        <v>0</v>
      </c>
      <c r="F166" s="46">
        <f>D166+E166</f>
        <v>0</v>
      </c>
      <c r="G166" s="108">
        <v>0</v>
      </c>
      <c r="H166" s="28">
        <v>0</v>
      </c>
      <c r="I166" s="93">
        <f>G166+H166</f>
        <v>0</v>
      </c>
      <c r="J166" s="50">
        <v>0</v>
      </c>
      <c r="K166" s="43">
        <v>0</v>
      </c>
      <c r="L166" s="46">
        <f>J166+K166</f>
        <v>0</v>
      </c>
      <c r="M166" s="50">
        <v>0</v>
      </c>
      <c r="N166" s="28">
        <v>0</v>
      </c>
      <c r="O166" s="93">
        <f>M166+N166</f>
        <v>0</v>
      </c>
      <c r="P166" s="50">
        <v>0</v>
      </c>
      <c r="Q166" s="43">
        <v>0</v>
      </c>
      <c r="R166" s="46">
        <f>P166+Q166</f>
        <v>0</v>
      </c>
      <c r="S166" s="28">
        <v>0</v>
      </c>
      <c r="T166" s="28">
        <v>0</v>
      </c>
      <c r="U166" s="93">
        <f>S166+T166</f>
        <v>0</v>
      </c>
      <c r="V166" s="48">
        <v>0</v>
      </c>
      <c r="W166" s="47">
        <v>0</v>
      </c>
      <c r="X166" s="46">
        <f>V166+W166</f>
        <v>0</v>
      </c>
      <c r="Y166" s="92">
        <f t="shared" si="117"/>
        <v>0</v>
      </c>
      <c r="Z166" s="91">
        <f t="shared" si="117"/>
        <v>0</v>
      </c>
      <c r="AA166" s="90">
        <f t="shared" si="117"/>
        <v>0</v>
      </c>
    </row>
    <row r="167" spans="1:27" s="1" customFormat="1" ht="13.8" thickBot="1" x14ac:dyDescent="0.3">
      <c r="A167" s="56" t="s">
        <v>28</v>
      </c>
      <c r="B167" s="57"/>
      <c r="C167" s="57"/>
      <c r="D167" s="107">
        <f t="shared" ref="D167:X167" si="118">SUBTOTAL(9,D165:D166)</f>
        <v>9</v>
      </c>
      <c r="E167" s="106">
        <f t="shared" si="118"/>
        <v>4</v>
      </c>
      <c r="F167" s="105">
        <f t="shared" si="118"/>
        <v>13</v>
      </c>
      <c r="G167" s="106">
        <f t="shared" si="118"/>
        <v>0</v>
      </c>
      <c r="H167" s="106">
        <f t="shared" si="118"/>
        <v>0</v>
      </c>
      <c r="I167" s="106">
        <f t="shared" si="118"/>
        <v>0</v>
      </c>
      <c r="J167" s="107">
        <f t="shared" si="118"/>
        <v>0</v>
      </c>
      <c r="K167" s="106">
        <f t="shared" si="118"/>
        <v>0</v>
      </c>
      <c r="L167" s="105">
        <f t="shared" si="118"/>
        <v>0</v>
      </c>
      <c r="M167" s="107">
        <f t="shared" si="118"/>
        <v>0</v>
      </c>
      <c r="N167" s="106">
        <f t="shared" si="118"/>
        <v>0</v>
      </c>
      <c r="O167" s="106">
        <f t="shared" si="118"/>
        <v>0</v>
      </c>
      <c r="P167" s="107">
        <f t="shared" si="118"/>
        <v>0</v>
      </c>
      <c r="Q167" s="106">
        <f t="shared" si="118"/>
        <v>0</v>
      </c>
      <c r="R167" s="105">
        <f t="shared" si="118"/>
        <v>0</v>
      </c>
      <c r="S167" s="106">
        <f t="shared" si="118"/>
        <v>6</v>
      </c>
      <c r="T167" s="106">
        <f t="shared" si="118"/>
        <v>4</v>
      </c>
      <c r="U167" s="106">
        <f t="shared" si="118"/>
        <v>10</v>
      </c>
      <c r="V167" s="107">
        <f t="shared" si="118"/>
        <v>0</v>
      </c>
      <c r="W167" s="106">
        <f t="shared" si="118"/>
        <v>1</v>
      </c>
      <c r="X167" s="105">
        <f t="shared" si="118"/>
        <v>1</v>
      </c>
      <c r="Y167" s="107">
        <f>D167+G167+J167+M167+P167+S167+V167</f>
        <v>15</v>
      </c>
      <c r="Z167" s="106">
        <f>E167+H167+K167+N167+Q167+T167+W167</f>
        <v>9</v>
      </c>
      <c r="AA167" s="105">
        <f>SUBTOTAL(9,AA165:AA166)</f>
        <v>24</v>
      </c>
    </row>
    <row r="168" spans="1:27" x14ac:dyDescent="0.25">
      <c r="A168" s="28"/>
      <c r="B168" s="27"/>
      <c r="C168" s="27"/>
      <c r="D168" s="42"/>
      <c r="E168" s="41"/>
      <c r="F168" s="40"/>
      <c r="G168" s="98"/>
      <c r="H168" s="98"/>
      <c r="I168" s="98"/>
      <c r="J168" s="42"/>
      <c r="K168" s="41"/>
      <c r="L168" s="40"/>
      <c r="M168" s="42"/>
      <c r="N168" s="98"/>
      <c r="O168" s="98"/>
      <c r="P168" s="42"/>
      <c r="Q168" s="41"/>
      <c r="R168" s="40"/>
      <c r="S168" s="98"/>
      <c r="T168" s="98"/>
      <c r="U168" s="98"/>
      <c r="V168" s="42"/>
      <c r="W168" s="41"/>
      <c r="X168" s="40"/>
      <c r="Y168" s="97"/>
      <c r="Z168" s="97"/>
      <c r="AA168" s="38"/>
    </row>
    <row r="169" spans="1:27" s="99" customFormat="1" x14ac:dyDescent="0.25">
      <c r="A169" s="104" t="s">
        <v>154</v>
      </c>
      <c r="B169" s="27">
        <v>6045</v>
      </c>
      <c r="C169" s="27">
        <v>7</v>
      </c>
      <c r="D169" s="70">
        <v>3</v>
      </c>
      <c r="E169" s="15">
        <v>4</v>
      </c>
      <c r="F169" s="102">
        <f>D169+E169</f>
        <v>7</v>
      </c>
      <c r="G169" s="104">
        <v>0</v>
      </c>
      <c r="H169" s="104">
        <v>0</v>
      </c>
      <c r="I169" s="103">
        <f>G169+H169</f>
        <v>0</v>
      </c>
      <c r="J169" s="70">
        <v>0</v>
      </c>
      <c r="K169" s="15">
        <v>0</v>
      </c>
      <c r="L169" s="102">
        <f>J169+K169</f>
        <v>0</v>
      </c>
      <c r="M169" s="70">
        <v>1</v>
      </c>
      <c r="N169" s="104">
        <v>0</v>
      </c>
      <c r="O169" s="103">
        <f>M169+N169</f>
        <v>1</v>
      </c>
      <c r="P169" s="70">
        <v>0</v>
      </c>
      <c r="Q169" s="15">
        <v>0</v>
      </c>
      <c r="R169" s="102">
        <f>P169+Q169</f>
        <v>0</v>
      </c>
      <c r="S169" s="104">
        <v>0</v>
      </c>
      <c r="T169" s="104">
        <v>0</v>
      </c>
      <c r="U169" s="103">
        <f>S169+T169</f>
        <v>0</v>
      </c>
      <c r="V169" s="70">
        <v>0</v>
      </c>
      <c r="W169" s="15">
        <v>0</v>
      </c>
      <c r="X169" s="102">
        <f>V169+W169</f>
        <v>0</v>
      </c>
      <c r="Y169" s="101">
        <f>D169+G169+J169+M169+P169+S169+V169</f>
        <v>4</v>
      </c>
      <c r="Z169" s="101">
        <f>E169+H169+K169+N169+Q169+T169+W169</f>
        <v>4</v>
      </c>
      <c r="AA169" s="100">
        <f>F169+I169+L169+O169+R169+U169+X169</f>
        <v>8</v>
      </c>
    </row>
    <row r="170" spans="1:27" x14ac:dyDescent="0.25">
      <c r="A170" s="28"/>
      <c r="B170" s="27"/>
      <c r="C170" s="27"/>
      <c r="D170" s="42"/>
      <c r="E170" s="41"/>
      <c r="F170" s="40"/>
      <c r="G170" s="98"/>
      <c r="H170" s="98"/>
      <c r="I170" s="98"/>
      <c r="J170" s="42"/>
      <c r="K170" s="41"/>
      <c r="L170" s="40"/>
      <c r="M170" s="42"/>
      <c r="N170" s="98"/>
      <c r="O170" s="98"/>
      <c r="P170" s="42"/>
      <c r="Q170" s="41"/>
      <c r="R170" s="40"/>
      <c r="S170" s="98"/>
      <c r="T170" s="98"/>
      <c r="U170" s="98"/>
      <c r="V170" s="42"/>
      <c r="W170" s="41"/>
      <c r="X170" s="40"/>
      <c r="Y170" s="97"/>
      <c r="Z170" s="97"/>
      <c r="AA170" s="38"/>
    </row>
    <row r="171" spans="1:27" s="1" customFormat="1" x14ac:dyDescent="0.25">
      <c r="A171" s="204" t="s">
        <v>156</v>
      </c>
      <c r="B171" s="95">
        <v>6220</v>
      </c>
      <c r="C171" s="95">
        <v>7</v>
      </c>
      <c r="D171" s="48">
        <v>0</v>
      </c>
      <c r="E171" s="47">
        <v>0</v>
      </c>
      <c r="F171" s="46">
        <f t="shared" ref="F171:F180" si="119">D171+E171</f>
        <v>0</v>
      </c>
      <c r="G171" s="94">
        <v>0</v>
      </c>
      <c r="H171" s="94">
        <v>0</v>
      </c>
      <c r="I171" s="93">
        <f t="shared" ref="I171:I180" si="120">G171+H171</f>
        <v>0</v>
      </c>
      <c r="J171" s="48">
        <v>0</v>
      </c>
      <c r="K171" s="47">
        <v>0</v>
      </c>
      <c r="L171" s="46">
        <f t="shared" ref="L171:L180" si="121">J171+K171</f>
        <v>0</v>
      </c>
      <c r="M171" s="48">
        <v>0</v>
      </c>
      <c r="N171" s="94">
        <v>0</v>
      </c>
      <c r="O171" s="93">
        <f t="shared" ref="O171:O180" si="122">M171+N171</f>
        <v>0</v>
      </c>
      <c r="P171" s="48">
        <v>0</v>
      </c>
      <c r="Q171" s="47">
        <v>0</v>
      </c>
      <c r="R171" s="46">
        <f t="shared" ref="R171:R180" si="123">P171+Q171</f>
        <v>0</v>
      </c>
      <c r="S171" s="94">
        <v>1</v>
      </c>
      <c r="T171" s="94">
        <v>0</v>
      </c>
      <c r="U171" s="93">
        <f t="shared" ref="U171:U180" si="124">S171+T171</f>
        <v>1</v>
      </c>
      <c r="V171" s="48">
        <v>0</v>
      </c>
      <c r="W171" s="47">
        <v>0</v>
      </c>
      <c r="X171" s="46">
        <f t="shared" ref="X171:X180" si="125">V171+W171</f>
        <v>0</v>
      </c>
      <c r="Y171" s="96">
        <f t="shared" ref="Y171:Y180" si="126">D171+G171+J171+M171+P171+S171+V171</f>
        <v>1</v>
      </c>
      <c r="Z171" s="45">
        <f t="shared" ref="Z171:Z180" si="127">E171+H171+K171+N171+Q171+T171+W171</f>
        <v>0</v>
      </c>
      <c r="AA171" s="44">
        <f t="shared" ref="AA171:AA180" si="128">F171+I171+L171+O171+R171+U171+X171</f>
        <v>1</v>
      </c>
    </row>
    <row r="172" spans="1:27" s="1" customFormat="1" x14ac:dyDescent="0.25">
      <c r="A172" s="28" t="s">
        <v>27</v>
      </c>
      <c r="B172" s="95">
        <v>6220</v>
      </c>
      <c r="C172" s="95">
        <v>9</v>
      </c>
      <c r="D172" s="48">
        <v>20</v>
      </c>
      <c r="E172" s="47">
        <v>5</v>
      </c>
      <c r="F172" s="46">
        <f t="shared" si="119"/>
        <v>25</v>
      </c>
      <c r="G172" s="94">
        <v>0</v>
      </c>
      <c r="H172" s="94">
        <v>1</v>
      </c>
      <c r="I172" s="93">
        <f t="shared" si="120"/>
        <v>1</v>
      </c>
      <c r="J172" s="48">
        <v>0</v>
      </c>
      <c r="K172" s="47">
        <v>0</v>
      </c>
      <c r="L172" s="46">
        <f t="shared" si="121"/>
        <v>0</v>
      </c>
      <c r="M172" s="48">
        <v>2</v>
      </c>
      <c r="N172" s="94">
        <v>1</v>
      </c>
      <c r="O172" s="93">
        <f t="shared" si="122"/>
        <v>3</v>
      </c>
      <c r="P172" s="48">
        <v>0</v>
      </c>
      <c r="Q172" s="47">
        <v>0</v>
      </c>
      <c r="R172" s="46">
        <f t="shared" si="123"/>
        <v>0</v>
      </c>
      <c r="S172" s="94">
        <v>0</v>
      </c>
      <c r="T172" s="94">
        <v>0</v>
      </c>
      <c r="U172" s="93">
        <f t="shared" si="124"/>
        <v>0</v>
      </c>
      <c r="V172" s="48">
        <v>3</v>
      </c>
      <c r="W172" s="47">
        <v>0</v>
      </c>
      <c r="X172" s="46">
        <f t="shared" si="125"/>
        <v>3</v>
      </c>
      <c r="Y172" s="96">
        <f t="shared" si="126"/>
        <v>25</v>
      </c>
      <c r="Z172" s="45">
        <f t="shared" si="127"/>
        <v>7</v>
      </c>
      <c r="AA172" s="44">
        <f t="shared" si="128"/>
        <v>32</v>
      </c>
    </row>
    <row r="173" spans="1:27" s="1" customFormat="1" x14ac:dyDescent="0.25">
      <c r="A173" s="28" t="s">
        <v>26</v>
      </c>
      <c r="B173" s="95">
        <v>6220</v>
      </c>
      <c r="C173" s="95">
        <v>9</v>
      </c>
      <c r="D173" s="48">
        <v>1</v>
      </c>
      <c r="E173" s="47">
        <v>2</v>
      </c>
      <c r="F173" s="46">
        <f t="shared" si="119"/>
        <v>3</v>
      </c>
      <c r="G173" s="94">
        <v>0</v>
      </c>
      <c r="H173" s="94">
        <v>0</v>
      </c>
      <c r="I173" s="93">
        <f t="shared" si="120"/>
        <v>0</v>
      </c>
      <c r="J173" s="48">
        <v>0</v>
      </c>
      <c r="K173" s="47">
        <v>0</v>
      </c>
      <c r="L173" s="46">
        <f t="shared" si="121"/>
        <v>0</v>
      </c>
      <c r="M173" s="48">
        <v>0</v>
      </c>
      <c r="N173" s="94">
        <v>0</v>
      </c>
      <c r="O173" s="93">
        <f t="shared" si="122"/>
        <v>0</v>
      </c>
      <c r="P173" s="48">
        <v>0</v>
      </c>
      <c r="Q173" s="47">
        <v>0</v>
      </c>
      <c r="R173" s="46">
        <f t="shared" si="123"/>
        <v>0</v>
      </c>
      <c r="S173" s="94">
        <v>0</v>
      </c>
      <c r="T173" s="94">
        <v>0</v>
      </c>
      <c r="U173" s="93">
        <f t="shared" si="124"/>
        <v>0</v>
      </c>
      <c r="V173" s="48">
        <v>0</v>
      </c>
      <c r="W173" s="47">
        <v>0</v>
      </c>
      <c r="X173" s="46">
        <f t="shared" si="125"/>
        <v>0</v>
      </c>
      <c r="Y173" s="96">
        <f t="shared" si="126"/>
        <v>1</v>
      </c>
      <c r="Z173" s="45">
        <f t="shared" si="127"/>
        <v>2</v>
      </c>
      <c r="AA173" s="44">
        <f t="shared" si="128"/>
        <v>3</v>
      </c>
    </row>
    <row r="174" spans="1:27" s="1" customFormat="1" x14ac:dyDescent="0.25">
      <c r="A174" s="28" t="s">
        <v>25</v>
      </c>
      <c r="B174" s="95">
        <v>6221</v>
      </c>
      <c r="C174" s="95">
        <v>9</v>
      </c>
      <c r="D174" s="206">
        <v>2</v>
      </c>
      <c r="E174" s="207">
        <v>1</v>
      </c>
      <c r="F174" s="212">
        <f t="shared" si="119"/>
        <v>3</v>
      </c>
      <c r="G174" s="213">
        <v>0</v>
      </c>
      <c r="H174" s="213">
        <v>0</v>
      </c>
      <c r="I174" s="214">
        <f t="shared" si="120"/>
        <v>0</v>
      </c>
      <c r="J174" s="206">
        <v>0</v>
      </c>
      <c r="K174" s="207">
        <v>0</v>
      </c>
      <c r="L174" s="212">
        <f t="shared" si="121"/>
        <v>0</v>
      </c>
      <c r="M174" s="206">
        <v>1</v>
      </c>
      <c r="N174" s="213">
        <v>0</v>
      </c>
      <c r="O174" s="214">
        <f t="shared" si="122"/>
        <v>1</v>
      </c>
      <c r="P174" s="206">
        <v>0</v>
      </c>
      <c r="Q174" s="207">
        <v>0</v>
      </c>
      <c r="R174" s="212">
        <f t="shared" si="123"/>
        <v>0</v>
      </c>
      <c r="S174" s="213">
        <v>1</v>
      </c>
      <c r="T174" s="213">
        <v>1</v>
      </c>
      <c r="U174" s="214">
        <f t="shared" si="124"/>
        <v>2</v>
      </c>
      <c r="V174" s="206">
        <v>0</v>
      </c>
      <c r="W174" s="207">
        <v>0</v>
      </c>
      <c r="X174" s="212">
        <f t="shared" si="125"/>
        <v>0</v>
      </c>
      <c r="Y174" s="96">
        <f t="shared" si="126"/>
        <v>4</v>
      </c>
      <c r="Z174" s="45">
        <f t="shared" si="127"/>
        <v>2</v>
      </c>
      <c r="AA174" s="44">
        <f t="shared" si="128"/>
        <v>6</v>
      </c>
    </row>
    <row r="175" spans="1:27" s="1" customFormat="1" x14ac:dyDescent="0.25">
      <c r="A175" s="28" t="s">
        <v>24</v>
      </c>
      <c r="B175" s="95">
        <v>6230</v>
      </c>
      <c r="C175" s="95">
        <v>6</v>
      </c>
      <c r="D175" s="48">
        <v>3</v>
      </c>
      <c r="E175" s="47">
        <v>0</v>
      </c>
      <c r="F175" s="46">
        <f t="shared" si="119"/>
        <v>3</v>
      </c>
      <c r="G175" s="94">
        <v>0</v>
      </c>
      <c r="H175" s="94">
        <v>0</v>
      </c>
      <c r="I175" s="93">
        <f t="shared" si="120"/>
        <v>0</v>
      </c>
      <c r="J175" s="48">
        <v>1</v>
      </c>
      <c r="K175" s="47">
        <v>0</v>
      </c>
      <c r="L175" s="46">
        <f t="shared" si="121"/>
        <v>1</v>
      </c>
      <c r="M175" s="48">
        <v>0</v>
      </c>
      <c r="N175" s="94">
        <v>0</v>
      </c>
      <c r="O175" s="93">
        <f t="shared" si="122"/>
        <v>0</v>
      </c>
      <c r="P175" s="48">
        <v>0</v>
      </c>
      <c r="Q175" s="47">
        <v>0</v>
      </c>
      <c r="R175" s="46">
        <f t="shared" si="123"/>
        <v>0</v>
      </c>
      <c r="S175" s="94">
        <v>1</v>
      </c>
      <c r="T175" s="94">
        <v>1</v>
      </c>
      <c r="U175" s="93">
        <f t="shared" si="124"/>
        <v>2</v>
      </c>
      <c r="V175" s="48">
        <v>0</v>
      </c>
      <c r="W175" s="47">
        <v>0</v>
      </c>
      <c r="X175" s="46">
        <f t="shared" si="125"/>
        <v>0</v>
      </c>
      <c r="Y175" s="96">
        <f t="shared" si="126"/>
        <v>5</v>
      </c>
      <c r="Z175" s="45">
        <f t="shared" si="127"/>
        <v>1</v>
      </c>
      <c r="AA175" s="44">
        <f t="shared" si="128"/>
        <v>6</v>
      </c>
    </row>
    <row r="176" spans="1:27" s="1" customFormat="1" x14ac:dyDescent="0.25">
      <c r="A176" s="28" t="s">
        <v>23</v>
      </c>
      <c r="B176" s="95">
        <v>6231</v>
      </c>
      <c r="C176" s="95">
        <v>6</v>
      </c>
      <c r="D176" s="48">
        <v>0</v>
      </c>
      <c r="E176" s="47">
        <v>0</v>
      </c>
      <c r="F176" s="46">
        <f t="shared" si="119"/>
        <v>0</v>
      </c>
      <c r="G176" s="94">
        <v>0</v>
      </c>
      <c r="H176" s="94">
        <v>0</v>
      </c>
      <c r="I176" s="93">
        <f t="shared" si="120"/>
        <v>0</v>
      </c>
      <c r="J176" s="48">
        <v>0</v>
      </c>
      <c r="K176" s="47">
        <v>0</v>
      </c>
      <c r="L176" s="46">
        <f t="shared" si="121"/>
        <v>0</v>
      </c>
      <c r="M176" s="48">
        <v>0</v>
      </c>
      <c r="N176" s="94">
        <v>0</v>
      </c>
      <c r="O176" s="93">
        <f t="shared" si="122"/>
        <v>0</v>
      </c>
      <c r="P176" s="48">
        <v>0</v>
      </c>
      <c r="Q176" s="47">
        <v>0</v>
      </c>
      <c r="R176" s="46">
        <f t="shared" si="123"/>
        <v>0</v>
      </c>
      <c r="S176" s="94">
        <v>0</v>
      </c>
      <c r="T176" s="94">
        <v>0</v>
      </c>
      <c r="U176" s="93">
        <f t="shared" si="124"/>
        <v>0</v>
      </c>
      <c r="V176" s="48">
        <v>0</v>
      </c>
      <c r="W176" s="47">
        <v>0</v>
      </c>
      <c r="X176" s="46">
        <f t="shared" si="125"/>
        <v>0</v>
      </c>
      <c r="Y176" s="96">
        <f t="shared" si="126"/>
        <v>0</v>
      </c>
      <c r="Z176" s="45">
        <f t="shared" si="127"/>
        <v>0</v>
      </c>
      <c r="AA176" s="44">
        <f t="shared" si="128"/>
        <v>0</v>
      </c>
    </row>
    <row r="177" spans="1:27" s="1" customFormat="1" x14ac:dyDescent="0.25">
      <c r="A177" s="28" t="s">
        <v>22</v>
      </c>
      <c r="B177" s="95">
        <v>6232</v>
      </c>
      <c r="C177" s="95">
        <v>6</v>
      </c>
      <c r="D177" s="48">
        <v>0</v>
      </c>
      <c r="E177" s="47">
        <v>0</v>
      </c>
      <c r="F177" s="46">
        <f t="shared" si="119"/>
        <v>0</v>
      </c>
      <c r="G177" s="94">
        <v>0</v>
      </c>
      <c r="H177" s="94">
        <v>0</v>
      </c>
      <c r="I177" s="93">
        <f t="shared" si="120"/>
        <v>0</v>
      </c>
      <c r="J177" s="48">
        <v>0</v>
      </c>
      <c r="K177" s="47">
        <v>0</v>
      </c>
      <c r="L177" s="46">
        <f t="shared" si="121"/>
        <v>0</v>
      </c>
      <c r="M177" s="48">
        <v>0</v>
      </c>
      <c r="N177" s="94">
        <v>0</v>
      </c>
      <c r="O177" s="93">
        <f t="shared" si="122"/>
        <v>0</v>
      </c>
      <c r="P177" s="48">
        <v>0</v>
      </c>
      <c r="Q177" s="47">
        <v>0</v>
      </c>
      <c r="R177" s="46">
        <f t="shared" si="123"/>
        <v>0</v>
      </c>
      <c r="S177" s="94">
        <v>0</v>
      </c>
      <c r="T177" s="94">
        <v>0</v>
      </c>
      <c r="U177" s="93">
        <f t="shared" si="124"/>
        <v>0</v>
      </c>
      <c r="V177" s="48">
        <v>0</v>
      </c>
      <c r="W177" s="47">
        <v>0</v>
      </c>
      <c r="X177" s="46">
        <f t="shared" si="125"/>
        <v>0</v>
      </c>
      <c r="Y177" s="96">
        <f t="shared" si="126"/>
        <v>0</v>
      </c>
      <c r="Z177" s="45">
        <f t="shared" si="127"/>
        <v>0</v>
      </c>
      <c r="AA177" s="44">
        <f t="shared" si="128"/>
        <v>0</v>
      </c>
    </row>
    <row r="178" spans="1:27" s="1" customFormat="1" x14ac:dyDescent="0.25">
      <c r="A178" s="28" t="s">
        <v>21</v>
      </c>
      <c r="B178" s="95">
        <v>6233</v>
      </c>
      <c r="C178" s="95">
        <v>6</v>
      </c>
      <c r="D178" s="48">
        <v>0</v>
      </c>
      <c r="E178" s="47">
        <v>0</v>
      </c>
      <c r="F178" s="46">
        <f t="shared" si="119"/>
        <v>0</v>
      </c>
      <c r="G178" s="94">
        <v>0</v>
      </c>
      <c r="H178" s="94">
        <v>0</v>
      </c>
      <c r="I178" s="46">
        <f t="shared" si="120"/>
        <v>0</v>
      </c>
      <c r="J178" s="48">
        <v>0</v>
      </c>
      <c r="K178" s="47">
        <v>0</v>
      </c>
      <c r="L178" s="46">
        <f t="shared" si="121"/>
        <v>0</v>
      </c>
      <c r="M178" s="48">
        <v>0</v>
      </c>
      <c r="N178" s="94">
        <v>0</v>
      </c>
      <c r="O178" s="46">
        <f t="shared" si="122"/>
        <v>0</v>
      </c>
      <c r="P178" s="48">
        <v>0</v>
      </c>
      <c r="Q178" s="47">
        <v>0</v>
      </c>
      <c r="R178" s="46">
        <f t="shared" si="123"/>
        <v>0</v>
      </c>
      <c r="S178" s="94">
        <v>0</v>
      </c>
      <c r="T178" s="94">
        <v>0</v>
      </c>
      <c r="U178" s="93">
        <f t="shared" si="124"/>
        <v>0</v>
      </c>
      <c r="V178" s="48">
        <v>0</v>
      </c>
      <c r="W178" s="47">
        <v>0</v>
      </c>
      <c r="X178" s="93">
        <f t="shared" si="125"/>
        <v>0</v>
      </c>
      <c r="Y178" s="96">
        <f t="shared" si="126"/>
        <v>0</v>
      </c>
      <c r="Z178" s="45">
        <f t="shared" si="127"/>
        <v>0</v>
      </c>
      <c r="AA178" s="44">
        <f t="shared" si="128"/>
        <v>0</v>
      </c>
    </row>
    <row r="179" spans="1:27" s="1" customFormat="1" x14ac:dyDescent="0.25">
      <c r="A179" s="28" t="s">
        <v>20</v>
      </c>
      <c r="B179" s="95">
        <v>6234</v>
      </c>
      <c r="C179" s="95">
        <v>6</v>
      </c>
      <c r="D179" s="48">
        <v>0</v>
      </c>
      <c r="E179" s="47">
        <v>0</v>
      </c>
      <c r="F179" s="46">
        <f t="shared" si="119"/>
        <v>0</v>
      </c>
      <c r="G179" s="94">
        <v>0</v>
      </c>
      <c r="H179" s="94">
        <v>0</v>
      </c>
      <c r="I179" s="46">
        <f t="shared" si="120"/>
        <v>0</v>
      </c>
      <c r="J179" s="48">
        <v>0</v>
      </c>
      <c r="K179" s="47">
        <v>0</v>
      </c>
      <c r="L179" s="46">
        <f t="shared" si="121"/>
        <v>0</v>
      </c>
      <c r="M179" s="48">
        <v>0</v>
      </c>
      <c r="N179" s="94">
        <v>0</v>
      </c>
      <c r="O179" s="46">
        <f t="shared" si="122"/>
        <v>0</v>
      </c>
      <c r="P179" s="48">
        <v>0</v>
      </c>
      <c r="Q179" s="47">
        <v>0</v>
      </c>
      <c r="R179" s="46">
        <f t="shared" si="123"/>
        <v>0</v>
      </c>
      <c r="S179" s="94">
        <v>0</v>
      </c>
      <c r="T179" s="94">
        <v>0</v>
      </c>
      <c r="U179" s="93">
        <f t="shared" si="124"/>
        <v>0</v>
      </c>
      <c r="V179" s="48">
        <v>0</v>
      </c>
      <c r="W179" s="47">
        <v>0</v>
      </c>
      <c r="X179" s="93">
        <f t="shared" si="125"/>
        <v>0</v>
      </c>
      <c r="Y179" s="96">
        <f t="shared" si="126"/>
        <v>0</v>
      </c>
      <c r="Z179" s="45">
        <f t="shared" si="127"/>
        <v>0</v>
      </c>
      <c r="AA179" s="44">
        <f t="shared" si="128"/>
        <v>0</v>
      </c>
    </row>
    <row r="180" spans="1:27" s="1" customFormat="1" ht="13.8" thickBot="1" x14ac:dyDescent="0.3">
      <c r="A180" s="28" t="s">
        <v>19</v>
      </c>
      <c r="B180" s="95">
        <v>6248</v>
      </c>
      <c r="C180" s="95">
        <v>6</v>
      </c>
      <c r="D180" s="48">
        <v>7</v>
      </c>
      <c r="E180" s="47">
        <v>1</v>
      </c>
      <c r="F180" s="46">
        <f t="shared" si="119"/>
        <v>8</v>
      </c>
      <c r="G180" s="94">
        <v>0</v>
      </c>
      <c r="H180" s="94">
        <v>0</v>
      </c>
      <c r="I180" s="93">
        <f t="shared" si="120"/>
        <v>0</v>
      </c>
      <c r="J180" s="48">
        <v>0</v>
      </c>
      <c r="K180" s="47">
        <v>0</v>
      </c>
      <c r="L180" s="46">
        <f t="shared" si="121"/>
        <v>0</v>
      </c>
      <c r="M180" s="48">
        <v>0</v>
      </c>
      <c r="N180" s="94">
        <v>0</v>
      </c>
      <c r="O180" s="93">
        <f t="shared" si="122"/>
        <v>0</v>
      </c>
      <c r="P180" s="48">
        <v>0</v>
      </c>
      <c r="Q180" s="47">
        <v>0</v>
      </c>
      <c r="R180" s="46">
        <f t="shared" si="123"/>
        <v>0</v>
      </c>
      <c r="S180" s="94">
        <v>1</v>
      </c>
      <c r="T180" s="94">
        <v>0</v>
      </c>
      <c r="U180" s="93">
        <f t="shared" si="124"/>
        <v>1</v>
      </c>
      <c r="V180" s="48">
        <v>1</v>
      </c>
      <c r="W180" s="47">
        <v>0</v>
      </c>
      <c r="X180" s="46">
        <f t="shared" si="125"/>
        <v>1</v>
      </c>
      <c r="Y180" s="92">
        <f t="shared" si="126"/>
        <v>9</v>
      </c>
      <c r="Z180" s="91">
        <f t="shared" si="127"/>
        <v>1</v>
      </c>
      <c r="AA180" s="90">
        <f t="shared" si="128"/>
        <v>10</v>
      </c>
    </row>
    <row r="181" spans="1:27" s="1" customFormat="1" ht="13.8" thickBot="1" x14ac:dyDescent="0.3">
      <c r="A181" s="58" t="s">
        <v>18</v>
      </c>
      <c r="B181" s="57"/>
      <c r="C181" s="57"/>
      <c r="D181" s="89">
        <f t="shared" ref="D181:X181" si="129">SUBTOTAL(9,D171:D180)</f>
        <v>33</v>
      </c>
      <c r="E181" s="88">
        <f>SUBTOTAL(9,E171:E180)</f>
        <v>9</v>
      </c>
      <c r="F181" s="87">
        <f t="shared" si="129"/>
        <v>42</v>
      </c>
      <c r="G181" s="88">
        <f t="shared" si="129"/>
        <v>0</v>
      </c>
      <c r="H181" s="88">
        <f t="shared" si="129"/>
        <v>1</v>
      </c>
      <c r="I181" s="88">
        <f t="shared" si="129"/>
        <v>1</v>
      </c>
      <c r="J181" s="89">
        <f t="shared" si="129"/>
        <v>1</v>
      </c>
      <c r="K181" s="88">
        <f t="shared" si="129"/>
        <v>0</v>
      </c>
      <c r="L181" s="87">
        <f t="shared" si="129"/>
        <v>1</v>
      </c>
      <c r="M181" s="89">
        <f t="shared" si="129"/>
        <v>3</v>
      </c>
      <c r="N181" s="88">
        <f t="shared" si="129"/>
        <v>1</v>
      </c>
      <c r="O181" s="88">
        <f t="shared" si="129"/>
        <v>4</v>
      </c>
      <c r="P181" s="89">
        <f t="shared" si="129"/>
        <v>0</v>
      </c>
      <c r="Q181" s="88">
        <f t="shared" si="129"/>
        <v>0</v>
      </c>
      <c r="R181" s="87">
        <f t="shared" si="129"/>
        <v>0</v>
      </c>
      <c r="S181" s="88">
        <f t="shared" si="129"/>
        <v>4</v>
      </c>
      <c r="T181" s="88">
        <f t="shared" si="129"/>
        <v>2</v>
      </c>
      <c r="U181" s="88">
        <f t="shared" si="129"/>
        <v>6</v>
      </c>
      <c r="V181" s="89">
        <f t="shared" si="129"/>
        <v>4</v>
      </c>
      <c r="W181" s="88">
        <f t="shared" si="129"/>
        <v>0</v>
      </c>
      <c r="X181" s="87">
        <f t="shared" si="129"/>
        <v>4</v>
      </c>
      <c r="Y181" s="86">
        <f>D181+G181+J181+M181+P181+S181+V181</f>
        <v>45</v>
      </c>
      <c r="Z181" s="86">
        <f>E181+H181+K181+N181+Q181+T181+W181</f>
        <v>13</v>
      </c>
      <c r="AA181" s="85">
        <f>SUBTOTAL(9,AA171:AA180)</f>
        <v>58</v>
      </c>
    </row>
    <row r="182" spans="1:27" x14ac:dyDescent="0.25">
      <c r="A182" s="84"/>
      <c r="B182" s="83"/>
      <c r="C182" s="83"/>
      <c r="D182" s="82"/>
      <c r="E182" s="227"/>
      <c r="F182" s="80"/>
      <c r="G182" s="81"/>
      <c r="H182" s="81"/>
      <c r="I182" s="81"/>
      <c r="J182" s="82"/>
      <c r="K182" s="81"/>
      <c r="L182" s="80"/>
      <c r="M182" s="82"/>
      <c r="N182" s="81"/>
      <c r="O182" s="81"/>
      <c r="P182" s="82"/>
      <c r="Q182" s="81"/>
      <c r="R182" s="80"/>
      <c r="S182" s="81"/>
      <c r="T182" s="81"/>
      <c r="U182" s="81"/>
      <c r="V182" s="82"/>
      <c r="W182" s="81"/>
      <c r="X182" s="80"/>
      <c r="Y182" s="79"/>
      <c r="Z182" s="79"/>
      <c r="AA182" s="78"/>
    </row>
    <row r="183" spans="1:27" s="2" customFormat="1" x14ac:dyDescent="0.25">
      <c r="A183" s="70" t="s">
        <v>17</v>
      </c>
      <c r="B183" s="14">
        <v>6050</v>
      </c>
      <c r="C183" s="14">
        <v>5</v>
      </c>
      <c r="D183" s="70">
        <v>0</v>
      </c>
      <c r="E183" s="15">
        <v>0</v>
      </c>
      <c r="F183" s="11">
        <f>D183+E183</f>
        <v>0</v>
      </c>
      <c r="G183" s="76">
        <v>0</v>
      </c>
      <c r="H183" s="76">
        <v>0</v>
      </c>
      <c r="I183" s="12">
        <f>G183+H183</f>
        <v>0</v>
      </c>
      <c r="J183" s="77">
        <v>0</v>
      </c>
      <c r="K183" s="76">
        <v>0</v>
      </c>
      <c r="L183" s="11">
        <f>J183+K183</f>
        <v>0</v>
      </c>
      <c r="M183" s="77">
        <v>0</v>
      </c>
      <c r="N183" s="76">
        <v>0</v>
      </c>
      <c r="O183" s="12">
        <f>M183+N183</f>
        <v>0</v>
      </c>
      <c r="P183" s="77">
        <v>0</v>
      </c>
      <c r="Q183" s="76">
        <v>0</v>
      </c>
      <c r="R183" s="11">
        <f>P183+Q183</f>
        <v>0</v>
      </c>
      <c r="S183" s="76">
        <v>0</v>
      </c>
      <c r="T183" s="76">
        <v>0</v>
      </c>
      <c r="U183" s="12">
        <f>S183+T183</f>
        <v>0</v>
      </c>
      <c r="V183" s="77">
        <v>0</v>
      </c>
      <c r="W183" s="76">
        <v>0</v>
      </c>
      <c r="X183" s="11">
        <f>V183+W183</f>
        <v>0</v>
      </c>
      <c r="Y183" s="16">
        <f>D183+G183+J183+M183+P183+S183+V183</f>
        <v>0</v>
      </c>
      <c r="Z183" s="10">
        <f>E183+H183+K183+N183+Q183+T183+W183</f>
        <v>0</v>
      </c>
      <c r="AA183" s="9">
        <f>F183+I183+L183+O183+R183+U183+X183</f>
        <v>0</v>
      </c>
    </row>
    <row r="184" spans="1:27" s="1" customFormat="1" ht="13.8" thickBot="1" x14ac:dyDescent="0.3">
      <c r="A184" s="70"/>
      <c r="B184" s="14"/>
      <c r="C184" s="14"/>
      <c r="D184" s="70"/>
      <c r="E184" s="15"/>
      <c r="F184" s="11"/>
      <c r="G184" s="76"/>
      <c r="H184" s="76"/>
      <c r="I184" s="12"/>
      <c r="J184" s="77"/>
      <c r="K184" s="76"/>
      <c r="L184" s="11"/>
      <c r="M184" s="77"/>
      <c r="N184" s="76"/>
      <c r="O184" s="12"/>
      <c r="P184" s="77"/>
      <c r="Q184" s="76"/>
      <c r="R184" s="11"/>
      <c r="S184" s="76"/>
      <c r="T184" s="76"/>
      <c r="U184" s="12"/>
      <c r="V184" s="77"/>
      <c r="W184" s="76"/>
      <c r="X184" s="11"/>
      <c r="Y184" s="10"/>
      <c r="Z184" s="10"/>
      <c r="AA184" s="9"/>
    </row>
    <row r="185" spans="1:27" ht="13.8" thickBot="1" x14ac:dyDescent="0.3">
      <c r="A185" s="75" t="s">
        <v>16</v>
      </c>
      <c r="B185" s="74"/>
      <c r="C185" s="74"/>
      <c r="D185" s="73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1"/>
    </row>
    <row r="186" spans="1:27" s="1" customFormat="1" x14ac:dyDescent="0.25">
      <c r="A186" s="70" t="s">
        <v>5</v>
      </c>
      <c r="B186" s="14"/>
      <c r="C186" s="14">
        <v>7</v>
      </c>
      <c r="D186" s="17">
        <f t="shared" ref="D186:X186" si="130">D165+D171+D169</f>
        <v>12</v>
      </c>
      <c r="E186" s="12">
        <f t="shared" si="130"/>
        <v>8</v>
      </c>
      <c r="F186" s="11">
        <f t="shared" si="130"/>
        <v>20</v>
      </c>
      <c r="G186" s="17">
        <f t="shared" si="130"/>
        <v>0</v>
      </c>
      <c r="H186" s="12">
        <f t="shared" si="130"/>
        <v>0</v>
      </c>
      <c r="I186" s="11">
        <f t="shared" si="130"/>
        <v>0</v>
      </c>
      <c r="J186" s="17">
        <f t="shared" si="130"/>
        <v>0</v>
      </c>
      <c r="K186" s="12">
        <f t="shared" si="130"/>
        <v>0</v>
      </c>
      <c r="L186" s="11">
        <f t="shared" si="130"/>
        <v>0</v>
      </c>
      <c r="M186" s="17">
        <f t="shared" si="130"/>
        <v>1</v>
      </c>
      <c r="N186" s="12">
        <f t="shared" si="130"/>
        <v>0</v>
      </c>
      <c r="O186" s="11">
        <f t="shared" si="130"/>
        <v>1</v>
      </c>
      <c r="P186" s="17">
        <f t="shared" si="130"/>
        <v>0</v>
      </c>
      <c r="Q186" s="12">
        <f t="shared" si="130"/>
        <v>0</v>
      </c>
      <c r="R186" s="11">
        <f t="shared" si="130"/>
        <v>0</v>
      </c>
      <c r="S186" s="17">
        <f t="shared" si="130"/>
        <v>7</v>
      </c>
      <c r="T186" s="12">
        <f t="shared" si="130"/>
        <v>4</v>
      </c>
      <c r="U186" s="11">
        <f t="shared" si="130"/>
        <v>11</v>
      </c>
      <c r="V186" s="17">
        <f t="shared" si="130"/>
        <v>0</v>
      </c>
      <c r="W186" s="12">
        <f t="shared" si="130"/>
        <v>1</v>
      </c>
      <c r="X186" s="11">
        <f t="shared" si="130"/>
        <v>1</v>
      </c>
      <c r="Y186" s="16">
        <f>D186+G186+J186+M186+P186+S186+V186</f>
        <v>20</v>
      </c>
      <c r="Z186" s="10">
        <f>E186+H186+K186+N186+Q186+T186+W186</f>
        <v>13</v>
      </c>
      <c r="AA186" s="9">
        <f>Y186+Z186</f>
        <v>33</v>
      </c>
    </row>
    <row r="187" spans="1:27" s="1" customFormat="1" x14ac:dyDescent="0.25">
      <c r="A187" s="70" t="s">
        <v>15</v>
      </c>
      <c r="B187" s="14"/>
      <c r="C187" s="14">
        <v>9</v>
      </c>
      <c r="D187" s="17">
        <f t="shared" ref="D187:AA187" si="131">D174+D173+D172</f>
        <v>23</v>
      </c>
      <c r="E187" s="12">
        <f t="shared" si="131"/>
        <v>8</v>
      </c>
      <c r="F187" s="11">
        <f t="shared" si="131"/>
        <v>31</v>
      </c>
      <c r="G187" s="17">
        <f t="shared" si="131"/>
        <v>0</v>
      </c>
      <c r="H187" s="12">
        <f t="shared" si="131"/>
        <v>1</v>
      </c>
      <c r="I187" s="11">
        <f t="shared" si="131"/>
        <v>1</v>
      </c>
      <c r="J187" s="17">
        <f t="shared" si="131"/>
        <v>0</v>
      </c>
      <c r="K187" s="12">
        <f t="shared" si="131"/>
        <v>0</v>
      </c>
      <c r="L187" s="11">
        <f t="shared" si="131"/>
        <v>0</v>
      </c>
      <c r="M187" s="17">
        <f t="shared" si="131"/>
        <v>3</v>
      </c>
      <c r="N187" s="12">
        <f t="shared" si="131"/>
        <v>1</v>
      </c>
      <c r="O187" s="11">
        <f t="shared" si="131"/>
        <v>4</v>
      </c>
      <c r="P187" s="17">
        <f t="shared" si="131"/>
        <v>0</v>
      </c>
      <c r="Q187" s="12">
        <f t="shared" si="131"/>
        <v>0</v>
      </c>
      <c r="R187" s="11">
        <f t="shared" si="131"/>
        <v>0</v>
      </c>
      <c r="S187" s="17">
        <f t="shared" si="131"/>
        <v>1</v>
      </c>
      <c r="T187" s="12">
        <f t="shared" si="131"/>
        <v>1</v>
      </c>
      <c r="U187" s="11">
        <f t="shared" si="131"/>
        <v>2</v>
      </c>
      <c r="V187" s="17">
        <f t="shared" si="131"/>
        <v>3</v>
      </c>
      <c r="W187" s="12">
        <f t="shared" si="131"/>
        <v>0</v>
      </c>
      <c r="X187" s="11">
        <f t="shared" si="131"/>
        <v>3</v>
      </c>
      <c r="Y187" s="17">
        <f t="shared" si="131"/>
        <v>30</v>
      </c>
      <c r="Z187" s="12">
        <f t="shared" si="131"/>
        <v>11</v>
      </c>
      <c r="AA187" s="11">
        <f t="shared" si="131"/>
        <v>41</v>
      </c>
    </row>
    <row r="188" spans="1:27" s="1" customFormat="1" ht="13.8" thickBot="1" x14ac:dyDescent="0.3">
      <c r="A188" s="69" t="s">
        <v>4</v>
      </c>
      <c r="B188" s="68"/>
      <c r="C188" s="68">
        <v>6</v>
      </c>
      <c r="D188" s="67">
        <f t="shared" ref="D188:AA188" si="132">D166+D175+D176+D177+D178+D180</f>
        <v>10</v>
      </c>
      <c r="E188" s="66">
        <f t="shared" si="132"/>
        <v>1</v>
      </c>
      <c r="F188" s="65">
        <f t="shared" si="132"/>
        <v>11</v>
      </c>
      <c r="G188" s="67">
        <f t="shared" si="132"/>
        <v>0</v>
      </c>
      <c r="H188" s="66">
        <f t="shared" si="132"/>
        <v>0</v>
      </c>
      <c r="I188" s="65">
        <f t="shared" si="132"/>
        <v>0</v>
      </c>
      <c r="J188" s="67">
        <f t="shared" si="132"/>
        <v>1</v>
      </c>
      <c r="K188" s="66">
        <f t="shared" si="132"/>
        <v>0</v>
      </c>
      <c r="L188" s="65">
        <f t="shared" si="132"/>
        <v>1</v>
      </c>
      <c r="M188" s="67">
        <f t="shared" si="132"/>
        <v>0</v>
      </c>
      <c r="N188" s="66">
        <f t="shared" si="132"/>
        <v>0</v>
      </c>
      <c r="O188" s="65">
        <f t="shared" si="132"/>
        <v>0</v>
      </c>
      <c r="P188" s="67">
        <f t="shared" si="132"/>
        <v>0</v>
      </c>
      <c r="Q188" s="66">
        <f t="shared" si="132"/>
        <v>0</v>
      </c>
      <c r="R188" s="65">
        <f t="shared" si="132"/>
        <v>0</v>
      </c>
      <c r="S188" s="67">
        <f t="shared" si="132"/>
        <v>2</v>
      </c>
      <c r="T188" s="66">
        <f t="shared" si="132"/>
        <v>1</v>
      </c>
      <c r="U188" s="65">
        <f t="shared" si="132"/>
        <v>3</v>
      </c>
      <c r="V188" s="67">
        <f t="shared" si="132"/>
        <v>1</v>
      </c>
      <c r="W188" s="66">
        <f t="shared" si="132"/>
        <v>0</v>
      </c>
      <c r="X188" s="65">
        <f t="shared" si="132"/>
        <v>1</v>
      </c>
      <c r="Y188" s="67">
        <f t="shared" si="132"/>
        <v>14</v>
      </c>
      <c r="Z188" s="66">
        <f t="shared" si="132"/>
        <v>2</v>
      </c>
      <c r="AA188" s="65">
        <f t="shared" si="132"/>
        <v>16</v>
      </c>
    </row>
    <row r="189" spans="1:27" s="1" customFormat="1" ht="13.8" thickBot="1" x14ac:dyDescent="0.3">
      <c r="A189" s="63" t="s">
        <v>0</v>
      </c>
      <c r="B189" s="64"/>
      <c r="C189" s="64"/>
      <c r="D189" s="62">
        <f>SUM(D186:D188)</f>
        <v>45</v>
      </c>
      <c r="E189" s="62">
        <f t="shared" ref="E189:AA189" si="133">SUM(E186:E188)</f>
        <v>17</v>
      </c>
      <c r="F189" s="61">
        <f t="shared" si="133"/>
        <v>62</v>
      </c>
      <c r="G189" s="62">
        <f t="shared" si="133"/>
        <v>0</v>
      </c>
      <c r="H189" s="62">
        <f t="shared" si="133"/>
        <v>1</v>
      </c>
      <c r="I189" s="61">
        <f t="shared" si="133"/>
        <v>1</v>
      </c>
      <c r="J189" s="63">
        <f t="shared" si="133"/>
        <v>1</v>
      </c>
      <c r="K189" s="62">
        <f t="shared" si="133"/>
        <v>0</v>
      </c>
      <c r="L189" s="61">
        <f t="shared" si="133"/>
        <v>1</v>
      </c>
      <c r="M189" s="63">
        <f t="shared" si="133"/>
        <v>4</v>
      </c>
      <c r="N189" s="62">
        <f t="shared" si="133"/>
        <v>1</v>
      </c>
      <c r="O189" s="61">
        <f t="shared" si="133"/>
        <v>5</v>
      </c>
      <c r="P189" s="63">
        <f t="shared" si="133"/>
        <v>0</v>
      </c>
      <c r="Q189" s="62">
        <f t="shared" si="133"/>
        <v>0</v>
      </c>
      <c r="R189" s="61">
        <f t="shared" si="133"/>
        <v>0</v>
      </c>
      <c r="S189" s="62">
        <f t="shared" si="133"/>
        <v>10</v>
      </c>
      <c r="T189" s="62">
        <f t="shared" si="133"/>
        <v>6</v>
      </c>
      <c r="U189" s="61">
        <f t="shared" si="133"/>
        <v>16</v>
      </c>
      <c r="V189" s="63">
        <f t="shared" si="133"/>
        <v>4</v>
      </c>
      <c r="W189" s="62">
        <f t="shared" si="133"/>
        <v>1</v>
      </c>
      <c r="X189" s="61">
        <f t="shared" si="133"/>
        <v>5</v>
      </c>
      <c r="Y189" s="60">
        <f t="shared" si="133"/>
        <v>64</v>
      </c>
      <c r="Z189" s="60">
        <f t="shared" si="133"/>
        <v>26</v>
      </c>
      <c r="AA189" s="59">
        <f t="shared" si="133"/>
        <v>90</v>
      </c>
    </row>
    <row r="190" spans="1:27" s="53" customFormat="1" ht="13.8" thickBot="1" x14ac:dyDescent="0.3">
      <c r="A190" s="58"/>
      <c r="B190" s="57"/>
      <c r="C190" s="57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5"/>
      <c r="Z190" s="55"/>
      <c r="AA190" s="54"/>
    </row>
    <row r="191" spans="1:27" s="1" customFormat="1" ht="13.8" thickBot="1" x14ac:dyDescent="0.3">
      <c r="A191" s="238" t="s">
        <v>14</v>
      </c>
      <c r="B191" s="239"/>
      <c r="C191" s="239"/>
      <c r="D191" s="239"/>
      <c r="E191" s="239"/>
      <c r="F191" s="239"/>
      <c r="G191" s="239"/>
      <c r="H191" s="239"/>
      <c r="I191" s="239"/>
      <c r="J191" s="239"/>
      <c r="K191" s="239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40"/>
    </row>
    <row r="192" spans="1:27" x14ac:dyDescent="0.25">
      <c r="A192" s="28"/>
      <c r="B192" s="27"/>
      <c r="C192" s="27"/>
      <c r="D192" s="25"/>
      <c r="E192" s="24"/>
      <c r="F192" s="23"/>
      <c r="G192" s="26"/>
      <c r="H192" s="26"/>
      <c r="I192" s="26"/>
      <c r="J192" s="25"/>
      <c r="K192" s="24"/>
      <c r="L192" s="23"/>
      <c r="M192" s="25"/>
      <c r="N192" s="26"/>
      <c r="O192" s="26"/>
      <c r="P192" s="25"/>
      <c r="Q192" s="24"/>
      <c r="R192" s="23"/>
      <c r="S192" s="26"/>
      <c r="T192" s="26"/>
      <c r="U192" s="26"/>
      <c r="V192" s="25"/>
      <c r="W192" s="24"/>
      <c r="X192" s="23"/>
      <c r="Y192" s="22"/>
      <c r="Z192" s="22"/>
      <c r="AA192" s="21"/>
    </row>
    <row r="193" spans="1:27" s="1" customFormat="1" x14ac:dyDescent="0.25">
      <c r="A193" s="210" t="s">
        <v>157</v>
      </c>
      <c r="B193" s="49">
        <v>7220</v>
      </c>
      <c r="C193" s="49">
        <v>7</v>
      </c>
      <c r="D193" s="48">
        <v>16</v>
      </c>
      <c r="E193" s="47">
        <v>4</v>
      </c>
      <c r="F193" s="46">
        <f t="shared" ref="F193:F202" si="134">D193+E193</f>
        <v>20</v>
      </c>
      <c r="G193" s="47">
        <v>0</v>
      </c>
      <c r="H193" s="47">
        <v>0</v>
      </c>
      <c r="I193" s="51">
        <f t="shared" ref="I193:I202" si="135">G193+H193</f>
        <v>0</v>
      </c>
      <c r="J193" s="48">
        <v>0</v>
      </c>
      <c r="K193" s="47">
        <v>0</v>
      </c>
      <c r="L193" s="46">
        <f t="shared" ref="L193:L202" si="136">J193+K193</f>
        <v>0</v>
      </c>
      <c r="M193" s="48">
        <v>0</v>
      </c>
      <c r="N193" s="47">
        <v>1</v>
      </c>
      <c r="O193" s="46">
        <f t="shared" ref="O193:O202" si="137">M193+N193</f>
        <v>1</v>
      </c>
      <c r="P193" s="48">
        <v>0</v>
      </c>
      <c r="Q193" s="47">
        <v>0</v>
      </c>
      <c r="R193" s="46">
        <f t="shared" ref="R193:R202" si="138">P193+Q193</f>
        <v>0</v>
      </c>
      <c r="S193" s="47">
        <v>0</v>
      </c>
      <c r="T193" s="47">
        <v>0</v>
      </c>
      <c r="U193" s="51">
        <f t="shared" ref="U193:U202" si="139">S193+T193</f>
        <v>0</v>
      </c>
      <c r="V193" s="48">
        <v>0</v>
      </c>
      <c r="W193" s="47">
        <v>1</v>
      </c>
      <c r="X193" s="46">
        <f t="shared" ref="X193:X202" si="140">V193+W193</f>
        <v>1</v>
      </c>
      <c r="Y193" s="45">
        <f t="shared" ref="Y193:Y202" si="141">D193+G193+J193+M193+P193+S193+V193</f>
        <v>16</v>
      </c>
      <c r="Z193" s="45">
        <f t="shared" ref="Z193:Z202" si="142">E193+H193+K193+N193+Q193+T193+W193</f>
        <v>6</v>
      </c>
      <c r="AA193" s="44">
        <f t="shared" ref="AA193:AA202" si="143">F193+I193+L193+O193+R193+U193+X193</f>
        <v>22</v>
      </c>
    </row>
    <row r="194" spans="1:27" s="1" customFormat="1" x14ac:dyDescent="0.25">
      <c r="A194" s="43" t="s">
        <v>13</v>
      </c>
      <c r="B194" s="49">
        <v>7220</v>
      </c>
      <c r="C194" s="49">
        <v>8</v>
      </c>
      <c r="D194" s="48">
        <v>1</v>
      </c>
      <c r="E194" s="47">
        <v>1</v>
      </c>
      <c r="F194" s="46">
        <f t="shared" si="134"/>
        <v>2</v>
      </c>
      <c r="G194" s="47">
        <v>0</v>
      </c>
      <c r="H194" s="47">
        <v>0</v>
      </c>
      <c r="I194" s="51">
        <f t="shared" si="135"/>
        <v>0</v>
      </c>
      <c r="J194" s="48">
        <v>0</v>
      </c>
      <c r="K194" s="47">
        <v>0</v>
      </c>
      <c r="L194" s="46">
        <f t="shared" si="136"/>
        <v>0</v>
      </c>
      <c r="M194" s="48">
        <v>0</v>
      </c>
      <c r="N194" s="47">
        <v>0</v>
      </c>
      <c r="O194" s="51">
        <f t="shared" si="137"/>
        <v>0</v>
      </c>
      <c r="P194" s="48">
        <v>0</v>
      </c>
      <c r="Q194" s="47">
        <v>0</v>
      </c>
      <c r="R194" s="46">
        <f t="shared" si="138"/>
        <v>0</v>
      </c>
      <c r="S194" s="47">
        <v>0</v>
      </c>
      <c r="T194" s="47">
        <v>0</v>
      </c>
      <c r="U194" s="51">
        <f t="shared" si="139"/>
        <v>0</v>
      </c>
      <c r="V194" s="48">
        <v>0</v>
      </c>
      <c r="W194" s="47">
        <v>0</v>
      </c>
      <c r="X194" s="46">
        <f t="shared" si="140"/>
        <v>0</v>
      </c>
      <c r="Y194" s="45">
        <f t="shared" si="141"/>
        <v>1</v>
      </c>
      <c r="Z194" s="45">
        <f t="shared" si="142"/>
        <v>1</v>
      </c>
      <c r="AA194" s="44">
        <f t="shared" si="143"/>
        <v>2</v>
      </c>
    </row>
    <row r="195" spans="1:27" s="1" customFormat="1" x14ac:dyDescent="0.25">
      <c r="A195" s="43" t="s">
        <v>12</v>
      </c>
      <c r="B195" s="49">
        <v>7265</v>
      </c>
      <c r="C195" s="49">
        <v>7</v>
      </c>
      <c r="D195" s="48">
        <v>0</v>
      </c>
      <c r="E195" s="47">
        <v>0</v>
      </c>
      <c r="F195" s="46">
        <f t="shared" si="134"/>
        <v>0</v>
      </c>
      <c r="G195" s="47">
        <v>0</v>
      </c>
      <c r="H195" s="47">
        <v>0</v>
      </c>
      <c r="I195" s="51">
        <f t="shared" si="135"/>
        <v>0</v>
      </c>
      <c r="J195" s="48">
        <v>0</v>
      </c>
      <c r="K195" s="47">
        <v>0</v>
      </c>
      <c r="L195" s="46">
        <f t="shared" si="136"/>
        <v>0</v>
      </c>
      <c r="M195" s="48">
        <v>0</v>
      </c>
      <c r="N195" s="47">
        <v>0</v>
      </c>
      <c r="O195" s="51">
        <f t="shared" si="137"/>
        <v>0</v>
      </c>
      <c r="P195" s="48">
        <v>0</v>
      </c>
      <c r="Q195" s="47">
        <v>0</v>
      </c>
      <c r="R195" s="46">
        <f t="shared" si="138"/>
        <v>0</v>
      </c>
      <c r="S195" s="47"/>
      <c r="T195" s="47"/>
      <c r="U195" s="51">
        <f t="shared" si="139"/>
        <v>0</v>
      </c>
      <c r="V195" s="48"/>
      <c r="W195" s="47"/>
      <c r="X195" s="46">
        <f t="shared" si="140"/>
        <v>0</v>
      </c>
      <c r="Y195" s="45">
        <f t="shared" si="141"/>
        <v>0</v>
      </c>
      <c r="Z195" s="45">
        <f t="shared" si="142"/>
        <v>0</v>
      </c>
      <c r="AA195" s="44">
        <f t="shared" si="143"/>
        <v>0</v>
      </c>
    </row>
    <row r="196" spans="1:27" s="1" customFormat="1" x14ac:dyDescent="0.25">
      <c r="A196" s="215" t="s">
        <v>159</v>
      </c>
      <c r="B196" s="49">
        <v>7270</v>
      </c>
      <c r="C196" s="52">
        <v>7</v>
      </c>
      <c r="D196" s="48">
        <v>3</v>
      </c>
      <c r="E196" s="47">
        <v>0</v>
      </c>
      <c r="F196" s="46">
        <f t="shared" si="134"/>
        <v>3</v>
      </c>
      <c r="G196" s="47">
        <v>1</v>
      </c>
      <c r="H196" s="47">
        <v>0</v>
      </c>
      <c r="I196" s="51">
        <f t="shared" si="135"/>
        <v>1</v>
      </c>
      <c r="J196" s="48">
        <v>0</v>
      </c>
      <c r="K196" s="47">
        <v>0</v>
      </c>
      <c r="L196" s="46">
        <f t="shared" si="136"/>
        <v>0</v>
      </c>
      <c r="M196" s="48">
        <v>0</v>
      </c>
      <c r="N196" s="47">
        <v>0</v>
      </c>
      <c r="O196" s="51">
        <f t="shared" si="137"/>
        <v>0</v>
      </c>
      <c r="P196" s="48">
        <v>0</v>
      </c>
      <c r="Q196" s="47">
        <v>0</v>
      </c>
      <c r="R196" s="46">
        <f t="shared" si="138"/>
        <v>0</v>
      </c>
      <c r="S196" s="47">
        <v>0</v>
      </c>
      <c r="T196" s="47">
        <v>0</v>
      </c>
      <c r="U196" s="46">
        <f t="shared" si="139"/>
        <v>0</v>
      </c>
      <c r="V196" s="48">
        <v>0</v>
      </c>
      <c r="W196" s="47">
        <v>0</v>
      </c>
      <c r="X196" s="46">
        <f t="shared" si="140"/>
        <v>0</v>
      </c>
      <c r="Y196" s="45">
        <f t="shared" si="141"/>
        <v>4</v>
      </c>
      <c r="Z196" s="45">
        <f t="shared" si="142"/>
        <v>0</v>
      </c>
      <c r="AA196" s="44">
        <f t="shared" si="143"/>
        <v>4</v>
      </c>
    </row>
    <row r="197" spans="1:27" s="1" customFormat="1" x14ac:dyDescent="0.25">
      <c r="A197" s="50" t="s">
        <v>11</v>
      </c>
      <c r="B197" s="49">
        <v>7270</v>
      </c>
      <c r="C197" s="52">
        <v>8</v>
      </c>
      <c r="D197" s="48">
        <v>0</v>
      </c>
      <c r="E197" s="47">
        <v>0</v>
      </c>
      <c r="F197" s="216">
        <f t="shared" si="134"/>
        <v>0</v>
      </c>
      <c r="G197" s="47">
        <v>0</v>
      </c>
      <c r="H197" s="47">
        <v>0</v>
      </c>
      <c r="I197" s="219">
        <f t="shared" si="135"/>
        <v>0</v>
      </c>
      <c r="J197" s="48">
        <v>0</v>
      </c>
      <c r="K197" s="47">
        <v>0</v>
      </c>
      <c r="L197" s="216">
        <f t="shared" si="136"/>
        <v>0</v>
      </c>
      <c r="M197" s="48">
        <v>0</v>
      </c>
      <c r="N197" s="47">
        <v>0</v>
      </c>
      <c r="O197" s="219">
        <f t="shared" si="137"/>
        <v>0</v>
      </c>
      <c r="P197" s="48">
        <v>0</v>
      </c>
      <c r="Q197" s="47">
        <v>0</v>
      </c>
      <c r="R197" s="216">
        <f t="shared" si="138"/>
        <v>0</v>
      </c>
      <c r="S197" s="47">
        <v>0</v>
      </c>
      <c r="T197" s="47">
        <v>0</v>
      </c>
      <c r="U197" s="216">
        <f t="shared" si="139"/>
        <v>0</v>
      </c>
      <c r="V197" s="48">
        <v>0</v>
      </c>
      <c r="W197" s="47">
        <v>0</v>
      </c>
      <c r="X197" s="216">
        <f t="shared" si="140"/>
        <v>0</v>
      </c>
      <c r="Y197" s="217">
        <f t="shared" si="141"/>
        <v>0</v>
      </c>
      <c r="Z197" s="217">
        <f t="shared" si="142"/>
        <v>0</v>
      </c>
      <c r="AA197" s="218">
        <f t="shared" si="143"/>
        <v>0</v>
      </c>
    </row>
    <row r="198" spans="1:27" s="1" customFormat="1" x14ac:dyDescent="0.25">
      <c r="A198" s="215" t="s">
        <v>160</v>
      </c>
      <c r="B198" s="49">
        <v>7280</v>
      </c>
      <c r="C198" s="52">
        <v>7</v>
      </c>
      <c r="D198" s="48">
        <v>11</v>
      </c>
      <c r="E198" s="47">
        <v>0</v>
      </c>
      <c r="F198" s="216">
        <f t="shared" si="134"/>
        <v>11</v>
      </c>
      <c r="G198" s="47">
        <v>2</v>
      </c>
      <c r="H198" s="47">
        <v>0</v>
      </c>
      <c r="I198" s="219">
        <f t="shared" si="135"/>
        <v>2</v>
      </c>
      <c r="J198" s="48">
        <v>0</v>
      </c>
      <c r="K198" s="47">
        <v>0</v>
      </c>
      <c r="L198" s="216">
        <f t="shared" si="136"/>
        <v>0</v>
      </c>
      <c r="M198" s="48">
        <v>1</v>
      </c>
      <c r="N198" s="47">
        <v>0</v>
      </c>
      <c r="O198" s="219">
        <f t="shared" si="137"/>
        <v>1</v>
      </c>
      <c r="P198" s="48">
        <v>0</v>
      </c>
      <c r="Q198" s="47">
        <v>0</v>
      </c>
      <c r="R198" s="216">
        <f t="shared" si="138"/>
        <v>0</v>
      </c>
      <c r="S198" s="47">
        <v>0</v>
      </c>
      <c r="T198" s="47">
        <v>0</v>
      </c>
      <c r="U198" s="216">
        <f t="shared" si="139"/>
        <v>0</v>
      </c>
      <c r="V198" s="48">
        <v>0</v>
      </c>
      <c r="W198" s="47">
        <v>0</v>
      </c>
      <c r="X198" s="216">
        <f t="shared" si="140"/>
        <v>0</v>
      </c>
      <c r="Y198" s="217">
        <f>D198+G198+J198+M198+P198+S198+V198</f>
        <v>14</v>
      </c>
      <c r="Z198" s="217">
        <f t="shared" si="142"/>
        <v>0</v>
      </c>
      <c r="AA198" s="218">
        <f t="shared" si="143"/>
        <v>14</v>
      </c>
    </row>
    <row r="199" spans="1:27" s="1" customFormat="1" x14ac:dyDescent="0.25">
      <c r="A199" s="50" t="s">
        <v>10</v>
      </c>
      <c r="B199" s="49">
        <v>7281</v>
      </c>
      <c r="C199" s="49">
        <v>8</v>
      </c>
      <c r="D199" s="48">
        <v>1</v>
      </c>
      <c r="E199" s="47">
        <v>0</v>
      </c>
      <c r="F199" s="46">
        <f t="shared" si="134"/>
        <v>1</v>
      </c>
      <c r="G199" s="47">
        <v>0</v>
      </c>
      <c r="H199" s="47">
        <v>0</v>
      </c>
      <c r="I199" s="46">
        <f t="shared" si="135"/>
        <v>0</v>
      </c>
      <c r="J199" s="48">
        <v>0</v>
      </c>
      <c r="K199" s="47">
        <v>0</v>
      </c>
      <c r="L199" s="46">
        <f t="shared" si="136"/>
        <v>0</v>
      </c>
      <c r="M199" s="48">
        <v>0</v>
      </c>
      <c r="N199" s="47">
        <v>0</v>
      </c>
      <c r="O199" s="46">
        <f t="shared" si="137"/>
        <v>0</v>
      </c>
      <c r="P199" s="48">
        <v>0</v>
      </c>
      <c r="Q199" s="47">
        <v>0</v>
      </c>
      <c r="R199" s="46">
        <f t="shared" si="138"/>
        <v>0</v>
      </c>
      <c r="S199" s="47">
        <v>0</v>
      </c>
      <c r="T199" s="47">
        <v>0</v>
      </c>
      <c r="U199" s="46">
        <f t="shared" si="139"/>
        <v>0</v>
      </c>
      <c r="V199" s="48">
        <v>0</v>
      </c>
      <c r="W199" s="47">
        <v>0</v>
      </c>
      <c r="X199" s="46">
        <f t="shared" si="140"/>
        <v>0</v>
      </c>
      <c r="Y199" s="45">
        <f t="shared" si="141"/>
        <v>1</v>
      </c>
      <c r="Z199" s="45">
        <f t="shared" si="142"/>
        <v>0</v>
      </c>
      <c r="AA199" s="44">
        <f t="shared" si="143"/>
        <v>1</v>
      </c>
    </row>
    <row r="200" spans="1:27" s="1" customFormat="1" x14ac:dyDescent="0.25">
      <c r="A200" s="210" t="s">
        <v>158</v>
      </c>
      <c r="B200" s="49">
        <v>7285</v>
      </c>
      <c r="C200" s="49">
        <v>7</v>
      </c>
      <c r="D200" s="48">
        <v>7</v>
      </c>
      <c r="E200" s="47">
        <v>0</v>
      </c>
      <c r="F200" s="46">
        <f t="shared" si="134"/>
        <v>7</v>
      </c>
      <c r="G200" s="47">
        <v>2</v>
      </c>
      <c r="H200" s="47">
        <v>0</v>
      </c>
      <c r="I200" s="46">
        <f t="shared" si="135"/>
        <v>2</v>
      </c>
      <c r="J200" s="48">
        <v>0</v>
      </c>
      <c r="K200" s="47">
        <v>0</v>
      </c>
      <c r="L200" s="46">
        <f t="shared" si="136"/>
        <v>0</v>
      </c>
      <c r="M200" s="206"/>
      <c r="N200" s="47">
        <v>0</v>
      </c>
      <c r="O200" s="46">
        <f>M200+N200</f>
        <v>0</v>
      </c>
      <c r="P200" s="48">
        <v>0</v>
      </c>
      <c r="Q200" s="47">
        <v>0</v>
      </c>
      <c r="R200" s="46">
        <f t="shared" si="138"/>
        <v>0</v>
      </c>
      <c r="S200" s="47">
        <v>0</v>
      </c>
      <c r="T200" s="47">
        <v>0</v>
      </c>
      <c r="U200" s="46">
        <f t="shared" si="139"/>
        <v>0</v>
      </c>
      <c r="V200" s="48">
        <v>1</v>
      </c>
      <c r="W200" s="47">
        <v>0</v>
      </c>
      <c r="X200" s="46">
        <f t="shared" si="140"/>
        <v>1</v>
      </c>
      <c r="Y200" s="45">
        <f t="shared" si="141"/>
        <v>10</v>
      </c>
      <c r="Z200" s="45">
        <f t="shared" si="142"/>
        <v>0</v>
      </c>
      <c r="AA200" s="44">
        <f t="shared" si="143"/>
        <v>10</v>
      </c>
    </row>
    <row r="201" spans="1:27" s="1" customFormat="1" x14ac:dyDescent="0.25">
      <c r="A201" s="43" t="s">
        <v>9</v>
      </c>
      <c r="B201" s="49">
        <v>7285</v>
      </c>
      <c r="C201" s="49">
        <v>8</v>
      </c>
      <c r="D201" s="48">
        <v>0</v>
      </c>
      <c r="E201" s="47">
        <v>0</v>
      </c>
      <c r="F201" s="46">
        <f t="shared" si="134"/>
        <v>0</v>
      </c>
      <c r="G201" s="47">
        <v>0</v>
      </c>
      <c r="H201" s="47">
        <v>0</v>
      </c>
      <c r="I201" s="46">
        <f t="shared" si="135"/>
        <v>0</v>
      </c>
      <c r="J201" s="48">
        <v>0</v>
      </c>
      <c r="K201" s="47">
        <v>0</v>
      </c>
      <c r="L201" s="46">
        <f t="shared" si="136"/>
        <v>0</v>
      </c>
      <c r="M201" s="48">
        <v>0</v>
      </c>
      <c r="N201" s="47">
        <v>0</v>
      </c>
      <c r="O201" s="46">
        <f t="shared" si="137"/>
        <v>0</v>
      </c>
      <c r="P201" s="48">
        <v>0</v>
      </c>
      <c r="Q201" s="47">
        <v>0</v>
      </c>
      <c r="R201" s="46">
        <f t="shared" si="138"/>
        <v>0</v>
      </c>
      <c r="S201" s="47">
        <v>0</v>
      </c>
      <c r="T201" s="47">
        <v>0</v>
      </c>
      <c r="U201" s="46">
        <f t="shared" si="139"/>
        <v>0</v>
      </c>
      <c r="V201" s="48">
        <v>0</v>
      </c>
      <c r="W201" s="47">
        <v>0</v>
      </c>
      <c r="X201" s="46">
        <f t="shared" si="140"/>
        <v>0</v>
      </c>
      <c r="Y201" s="45">
        <f t="shared" si="141"/>
        <v>0</v>
      </c>
      <c r="Z201" s="45">
        <f t="shared" si="142"/>
        <v>0</v>
      </c>
      <c r="AA201" s="44">
        <f t="shared" si="143"/>
        <v>0</v>
      </c>
    </row>
    <row r="202" spans="1:27" s="1" customFormat="1" x14ac:dyDescent="0.25">
      <c r="A202" s="43" t="s">
        <v>7</v>
      </c>
      <c r="B202" s="49">
        <v>7400</v>
      </c>
      <c r="C202" s="49">
        <v>9</v>
      </c>
      <c r="D202" s="48">
        <v>11</v>
      </c>
      <c r="E202" s="47">
        <v>0</v>
      </c>
      <c r="F202" s="46">
        <f t="shared" si="134"/>
        <v>11</v>
      </c>
      <c r="G202" s="47">
        <v>4</v>
      </c>
      <c r="H202" s="47">
        <v>0</v>
      </c>
      <c r="I202" s="46">
        <f t="shared" si="135"/>
        <v>4</v>
      </c>
      <c r="J202" s="48">
        <v>1</v>
      </c>
      <c r="K202" s="47">
        <v>0</v>
      </c>
      <c r="L202" s="46">
        <f t="shared" si="136"/>
        <v>1</v>
      </c>
      <c r="M202" s="48">
        <v>1</v>
      </c>
      <c r="N202" s="47">
        <v>0</v>
      </c>
      <c r="O202" s="46">
        <f t="shared" si="137"/>
        <v>1</v>
      </c>
      <c r="P202" s="48">
        <v>0</v>
      </c>
      <c r="Q202" s="47">
        <v>0</v>
      </c>
      <c r="R202" s="46">
        <f t="shared" si="138"/>
        <v>0</v>
      </c>
      <c r="S202" s="47">
        <v>0</v>
      </c>
      <c r="T202" s="47">
        <v>0</v>
      </c>
      <c r="U202" s="46">
        <f t="shared" si="139"/>
        <v>0</v>
      </c>
      <c r="V202" s="48">
        <v>4</v>
      </c>
      <c r="W202" s="47">
        <v>0</v>
      </c>
      <c r="X202" s="46">
        <f t="shared" si="140"/>
        <v>4</v>
      </c>
      <c r="Y202" s="45">
        <f t="shared" si="141"/>
        <v>21</v>
      </c>
      <c r="Z202" s="45">
        <f t="shared" si="142"/>
        <v>0</v>
      </c>
      <c r="AA202" s="44">
        <f t="shared" si="143"/>
        <v>21</v>
      </c>
    </row>
    <row r="203" spans="1:27" ht="13.8" thickBot="1" x14ac:dyDescent="0.3">
      <c r="A203" s="43"/>
      <c r="B203" s="14"/>
      <c r="C203" s="14"/>
      <c r="D203" s="42"/>
      <c r="E203" s="41"/>
      <c r="F203" s="40"/>
      <c r="G203" s="41"/>
      <c r="H203" s="41"/>
      <c r="I203" s="40"/>
      <c r="J203" s="42"/>
      <c r="K203" s="41"/>
      <c r="L203" s="40"/>
      <c r="M203" s="42"/>
      <c r="N203" s="41"/>
      <c r="O203" s="40"/>
      <c r="P203" s="42"/>
      <c r="Q203" s="41"/>
      <c r="R203" s="40"/>
      <c r="S203" s="41"/>
      <c r="T203" s="41"/>
      <c r="U203" s="40"/>
      <c r="V203" s="42"/>
      <c r="W203" s="41"/>
      <c r="X203" s="40"/>
      <c r="Y203" s="39"/>
      <c r="Z203" s="39"/>
      <c r="AA203" s="38"/>
    </row>
    <row r="204" spans="1:27" ht="13.8" thickBot="1" x14ac:dyDescent="0.3">
      <c r="A204" s="37" t="s">
        <v>8</v>
      </c>
      <c r="B204" s="36"/>
      <c r="C204" s="36"/>
      <c r="D204" s="35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3"/>
    </row>
    <row r="205" spans="1:27" s="1" customFormat="1" x14ac:dyDescent="0.25">
      <c r="A205" s="15" t="s">
        <v>5</v>
      </c>
      <c r="B205" s="14"/>
      <c r="C205" s="13">
        <v>7</v>
      </c>
      <c r="D205" s="17">
        <f>D193+D195+D196+D198+D200</f>
        <v>37</v>
      </c>
      <c r="E205" s="12">
        <f t="shared" ref="E205:AA205" si="144">E193+E195+E196+E198+E200</f>
        <v>4</v>
      </c>
      <c r="F205" s="12">
        <f t="shared" si="144"/>
        <v>41</v>
      </c>
      <c r="G205" s="17">
        <f t="shared" si="144"/>
        <v>5</v>
      </c>
      <c r="H205" s="12">
        <f t="shared" si="144"/>
        <v>0</v>
      </c>
      <c r="I205" s="12">
        <f t="shared" si="144"/>
        <v>5</v>
      </c>
      <c r="J205" s="17">
        <f t="shared" si="144"/>
        <v>0</v>
      </c>
      <c r="K205" s="12">
        <f t="shared" si="144"/>
        <v>0</v>
      </c>
      <c r="L205" s="12">
        <f t="shared" si="144"/>
        <v>0</v>
      </c>
      <c r="M205" s="17">
        <f t="shared" si="144"/>
        <v>1</v>
      </c>
      <c r="N205" s="12">
        <f t="shared" si="144"/>
        <v>1</v>
      </c>
      <c r="O205" s="12">
        <f t="shared" si="144"/>
        <v>2</v>
      </c>
      <c r="P205" s="17">
        <f t="shared" si="144"/>
        <v>0</v>
      </c>
      <c r="Q205" s="12">
        <f t="shared" si="144"/>
        <v>0</v>
      </c>
      <c r="R205" s="12">
        <f t="shared" si="144"/>
        <v>0</v>
      </c>
      <c r="S205" s="17">
        <f t="shared" si="144"/>
        <v>0</v>
      </c>
      <c r="T205" s="12">
        <f t="shared" si="144"/>
        <v>0</v>
      </c>
      <c r="U205" s="12">
        <f t="shared" si="144"/>
        <v>0</v>
      </c>
      <c r="V205" s="17">
        <f t="shared" si="144"/>
        <v>1</v>
      </c>
      <c r="W205" s="12">
        <f t="shared" si="144"/>
        <v>1</v>
      </c>
      <c r="X205" s="12">
        <f t="shared" si="144"/>
        <v>2</v>
      </c>
      <c r="Y205" s="16">
        <f>Y193+Y195+Y196+Y198+Y200</f>
        <v>44</v>
      </c>
      <c r="Z205" s="12">
        <f t="shared" si="144"/>
        <v>6</v>
      </c>
      <c r="AA205" s="11">
        <f t="shared" si="144"/>
        <v>50</v>
      </c>
    </row>
    <row r="206" spans="1:27" s="1" customFormat="1" x14ac:dyDescent="0.25">
      <c r="A206" s="15" t="s">
        <v>4</v>
      </c>
      <c r="B206" s="14"/>
      <c r="C206" s="14">
        <v>8</v>
      </c>
      <c r="D206" s="17">
        <f>D201+D199+D197+D194</f>
        <v>2</v>
      </c>
      <c r="E206" s="12">
        <f t="shared" ref="E206:AA206" si="145">E201+E199+E197+E194</f>
        <v>1</v>
      </c>
      <c r="F206" s="11">
        <f t="shared" si="145"/>
        <v>3</v>
      </c>
      <c r="G206" s="17">
        <f t="shared" si="145"/>
        <v>0</v>
      </c>
      <c r="H206" s="12">
        <f t="shared" si="145"/>
        <v>0</v>
      </c>
      <c r="I206" s="11">
        <f t="shared" si="145"/>
        <v>0</v>
      </c>
      <c r="J206" s="17">
        <f t="shared" si="145"/>
        <v>0</v>
      </c>
      <c r="K206" s="12">
        <f t="shared" si="145"/>
        <v>0</v>
      </c>
      <c r="L206" s="11">
        <f t="shared" si="145"/>
        <v>0</v>
      </c>
      <c r="M206" s="17">
        <f t="shared" si="145"/>
        <v>0</v>
      </c>
      <c r="N206" s="12">
        <f t="shared" si="145"/>
        <v>0</v>
      </c>
      <c r="O206" s="11">
        <f t="shared" si="145"/>
        <v>0</v>
      </c>
      <c r="P206" s="17">
        <f t="shared" si="145"/>
        <v>0</v>
      </c>
      <c r="Q206" s="12">
        <f t="shared" si="145"/>
        <v>0</v>
      </c>
      <c r="R206" s="11">
        <f t="shared" si="145"/>
        <v>0</v>
      </c>
      <c r="S206" s="17">
        <f t="shared" si="145"/>
        <v>0</v>
      </c>
      <c r="T206" s="12">
        <f t="shared" si="145"/>
        <v>0</v>
      </c>
      <c r="U206" s="11">
        <f t="shared" si="145"/>
        <v>0</v>
      </c>
      <c r="V206" s="17">
        <f t="shared" si="145"/>
        <v>0</v>
      </c>
      <c r="W206" s="12">
        <f t="shared" si="145"/>
        <v>0</v>
      </c>
      <c r="X206" s="11">
        <f t="shared" si="145"/>
        <v>0</v>
      </c>
      <c r="Y206" s="17">
        <f t="shared" si="145"/>
        <v>2</v>
      </c>
      <c r="Z206" s="12">
        <f t="shared" si="145"/>
        <v>1</v>
      </c>
      <c r="AA206" s="11">
        <f t="shared" si="145"/>
        <v>3</v>
      </c>
    </row>
    <row r="207" spans="1:27" s="1" customFormat="1" ht="13.8" thickBot="1" x14ac:dyDescent="0.3">
      <c r="A207" s="15" t="s">
        <v>7</v>
      </c>
      <c r="B207" s="14"/>
      <c r="C207" s="14">
        <v>9</v>
      </c>
      <c r="D207" s="17">
        <f>D202</f>
        <v>11</v>
      </c>
      <c r="E207" s="12">
        <f t="shared" ref="E207:AA207" si="146">E202</f>
        <v>0</v>
      </c>
      <c r="F207" s="11">
        <f t="shared" si="146"/>
        <v>11</v>
      </c>
      <c r="G207" s="12">
        <f t="shared" si="146"/>
        <v>4</v>
      </c>
      <c r="H207" s="12">
        <f t="shared" si="146"/>
        <v>0</v>
      </c>
      <c r="I207" s="11">
        <f t="shared" si="146"/>
        <v>4</v>
      </c>
      <c r="J207" s="17">
        <f t="shared" si="146"/>
        <v>1</v>
      </c>
      <c r="K207" s="12">
        <f t="shared" si="146"/>
        <v>0</v>
      </c>
      <c r="L207" s="11">
        <f t="shared" si="146"/>
        <v>1</v>
      </c>
      <c r="M207" s="17">
        <f t="shared" si="146"/>
        <v>1</v>
      </c>
      <c r="N207" s="12">
        <f t="shared" si="146"/>
        <v>0</v>
      </c>
      <c r="O207" s="11">
        <f t="shared" si="146"/>
        <v>1</v>
      </c>
      <c r="P207" s="17">
        <f t="shared" si="146"/>
        <v>0</v>
      </c>
      <c r="Q207" s="12">
        <f t="shared" si="146"/>
        <v>0</v>
      </c>
      <c r="R207" s="11">
        <f t="shared" si="146"/>
        <v>0</v>
      </c>
      <c r="S207" s="17">
        <f t="shared" si="146"/>
        <v>0</v>
      </c>
      <c r="T207" s="12">
        <f t="shared" si="146"/>
        <v>0</v>
      </c>
      <c r="U207" s="11">
        <f t="shared" si="146"/>
        <v>0</v>
      </c>
      <c r="V207" s="17">
        <f t="shared" si="146"/>
        <v>4</v>
      </c>
      <c r="W207" s="12">
        <f t="shared" si="146"/>
        <v>0</v>
      </c>
      <c r="X207" s="11">
        <f t="shared" si="146"/>
        <v>4</v>
      </c>
      <c r="Y207" s="17">
        <f t="shared" si="146"/>
        <v>21</v>
      </c>
      <c r="Z207" s="12">
        <f t="shared" si="146"/>
        <v>0</v>
      </c>
      <c r="AA207" s="11">
        <f t="shared" si="146"/>
        <v>21</v>
      </c>
    </row>
    <row r="208" spans="1:27" s="1" customFormat="1" ht="13.8" thickBot="1" x14ac:dyDescent="0.3">
      <c r="A208" s="31" t="s">
        <v>0</v>
      </c>
      <c r="B208" s="32"/>
      <c r="C208" s="32"/>
      <c r="D208" s="30">
        <f>SUM(D205:D207)</f>
        <v>50</v>
      </c>
      <c r="E208" s="30">
        <f t="shared" ref="E208:AA208" si="147">SUM(E205:E207)</f>
        <v>5</v>
      </c>
      <c r="F208" s="29">
        <f t="shared" si="147"/>
        <v>55</v>
      </c>
      <c r="G208" s="30">
        <f t="shared" si="147"/>
        <v>9</v>
      </c>
      <c r="H208" s="30">
        <f t="shared" si="147"/>
        <v>0</v>
      </c>
      <c r="I208" s="29">
        <f t="shared" si="147"/>
        <v>9</v>
      </c>
      <c r="J208" s="30">
        <f t="shared" si="147"/>
        <v>1</v>
      </c>
      <c r="K208" s="30">
        <f t="shared" si="147"/>
        <v>0</v>
      </c>
      <c r="L208" s="29">
        <f t="shared" si="147"/>
        <v>1</v>
      </c>
      <c r="M208" s="30">
        <f t="shared" si="147"/>
        <v>2</v>
      </c>
      <c r="N208" s="30">
        <f t="shared" si="147"/>
        <v>1</v>
      </c>
      <c r="O208" s="29">
        <f t="shared" si="147"/>
        <v>3</v>
      </c>
      <c r="P208" s="30">
        <f t="shared" si="147"/>
        <v>0</v>
      </c>
      <c r="Q208" s="30">
        <f t="shared" si="147"/>
        <v>0</v>
      </c>
      <c r="R208" s="29">
        <f t="shared" si="147"/>
        <v>0</v>
      </c>
      <c r="S208" s="30">
        <f t="shared" si="147"/>
        <v>0</v>
      </c>
      <c r="T208" s="30">
        <f t="shared" si="147"/>
        <v>0</v>
      </c>
      <c r="U208" s="29">
        <f t="shared" si="147"/>
        <v>0</v>
      </c>
      <c r="V208" s="30">
        <f t="shared" si="147"/>
        <v>5</v>
      </c>
      <c r="W208" s="30">
        <f t="shared" si="147"/>
        <v>1</v>
      </c>
      <c r="X208" s="29">
        <f t="shared" si="147"/>
        <v>6</v>
      </c>
      <c r="Y208" s="30">
        <f t="shared" si="147"/>
        <v>67</v>
      </c>
      <c r="Z208" s="30">
        <f t="shared" si="147"/>
        <v>7</v>
      </c>
      <c r="AA208" s="29">
        <f t="shared" si="147"/>
        <v>74</v>
      </c>
    </row>
    <row r="209" spans="1:27" ht="13.8" thickBot="1" x14ac:dyDescent="0.3">
      <c r="A209" s="28"/>
      <c r="B209" s="27"/>
      <c r="C209" s="27"/>
      <c r="D209" s="25"/>
      <c r="E209" s="24"/>
      <c r="F209" s="23"/>
      <c r="G209" s="26"/>
      <c r="H209" s="26"/>
      <c r="I209" s="26"/>
      <c r="J209" s="25"/>
      <c r="K209" s="24"/>
      <c r="L209" s="23"/>
      <c r="M209" s="25"/>
      <c r="N209" s="26"/>
      <c r="O209" s="26"/>
      <c r="P209" s="25"/>
      <c r="Q209" s="24"/>
      <c r="R209" s="23"/>
      <c r="S209" s="26"/>
      <c r="T209" s="26"/>
      <c r="U209" s="26"/>
      <c r="V209" s="25"/>
      <c r="W209" s="24"/>
      <c r="X209" s="23"/>
      <c r="Y209" s="22"/>
      <c r="Z209" s="22"/>
      <c r="AA209" s="21"/>
    </row>
    <row r="210" spans="1:27" s="1" customFormat="1" ht="13.8" thickBot="1" x14ac:dyDescent="0.3">
      <c r="A210" s="6" t="s">
        <v>6</v>
      </c>
      <c r="B210" s="8"/>
      <c r="C210" s="8"/>
      <c r="D210" s="20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8"/>
    </row>
    <row r="211" spans="1:27" s="1" customFormat="1" x14ac:dyDescent="0.25">
      <c r="A211" s="15" t="s">
        <v>5</v>
      </c>
      <c r="B211" s="14"/>
      <c r="C211" s="13">
        <v>7</v>
      </c>
      <c r="D211" s="12">
        <f>D54+D87+D125+D159+D186+D205</f>
        <v>437</v>
      </c>
      <c r="E211" s="12">
        <f>E54+E87+E125+E159+E186+E205</f>
        <v>211</v>
      </c>
      <c r="F211" s="12">
        <f t="shared" ref="F211:AA211" si="148">F54+F87+F125+F159+F186+F205</f>
        <v>648</v>
      </c>
      <c r="G211" s="17">
        <f t="shared" si="148"/>
        <v>34</v>
      </c>
      <c r="H211" s="12">
        <f t="shared" si="148"/>
        <v>10</v>
      </c>
      <c r="I211" s="11">
        <f t="shared" si="148"/>
        <v>44</v>
      </c>
      <c r="J211" s="12">
        <f t="shared" si="148"/>
        <v>3</v>
      </c>
      <c r="K211" s="12">
        <f t="shared" si="148"/>
        <v>0</v>
      </c>
      <c r="L211" s="12">
        <f t="shared" si="148"/>
        <v>3</v>
      </c>
      <c r="M211" s="17">
        <f t="shared" si="148"/>
        <v>15</v>
      </c>
      <c r="N211" s="12">
        <f t="shared" si="148"/>
        <v>15</v>
      </c>
      <c r="O211" s="11">
        <f t="shared" si="148"/>
        <v>30</v>
      </c>
      <c r="P211" s="12">
        <f t="shared" si="148"/>
        <v>5</v>
      </c>
      <c r="Q211" s="12">
        <f t="shared" si="148"/>
        <v>8</v>
      </c>
      <c r="R211" s="12">
        <f>R54+R87+R125+R159+R186+R205</f>
        <v>13</v>
      </c>
      <c r="S211" s="17">
        <f t="shared" si="148"/>
        <v>29</v>
      </c>
      <c r="T211" s="12">
        <f t="shared" si="148"/>
        <v>36</v>
      </c>
      <c r="U211" s="11">
        <f t="shared" si="148"/>
        <v>65</v>
      </c>
      <c r="V211" s="12">
        <f t="shared" si="148"/>
        <v>32</v>
      </c>
      <c r="W211" s="12">
        <f t="shared" si="148"/>
        <v>25</v>
      </c>
      <c r="X211" s="12">
        <f t="shared" si="148"/>
        <v>57</v>
      </c>
      <c r="Y211" s="17">
        <f t="shared" si="148"/>
        <v>555</v>
      </c>
      <c r="Z211" s="12">
        <f t="shared" si="148"/>
        <v>305</v>
      </c>
      <c r="AA211" s="11">
        <f t="shared" si="148"/>
        <v>860</v>
      </c>
    </row>
    <row r="212" spans="1:27" s="1" customFormat="1" x14ac:dyDescent="0.25">
      <c r="A212" s="15" t="s">
        <v>4</v>
      </c>
      <c r="B212" s="14"/>
      <c r="C212" s="13" t="s">
        <v>3</v>
      </c>
      <c r="D212" s="12">
        <f>D188+D206+D88+D126+D55</f>
        <v>16</v>
      </c>
      <c r="E212" s="12">
        <f>E188+E206+E88+E126+E55</f>
        <v>3</v>
      </c>
      <c r="F212" s="11">
        <f t="shared" ref="F212:X212" si="149">F188+F206+F88+F126+F55</f>
        <v>19</v>
      </c>
      <c r="G212" s="12">
        <f t="shared" si="149"/>
        <v>1</v>
      </c>
      <c r="H212" s="12">
        <f t="shared" si="149"/>
        <v>1</v>
      </c>
      <c r="I212" s="11">
        <f t="shared" si="149"/>
        <v>2</v>
      </c>
      <c r="J212" s="12">
        <f t="shared" si="149"/>
        <v>1</v>
      </c>
      <c r="K212" s="12">
        <f t="shared" si="149"/>
        <v>0</v>
      </c>
      <c r="L212" s="11">
        <f t="shared" si="149"/>
        <v>1</v>
      </c>
      <c r="M212" s="12">
        <f t="shared" si="149"/>
        <v>0</v>
      </c>
      <c r="N212" s="12">
        <f t="shared" si="149"/>
        <v>0</v>
      </c>
      <c r="O212" s="11">
        <f t="shared" si="149"/>
        <v>0</v>
      </c>
      <c r="P212" s="12">
        <f t="shared" si="149"/>
        <v>0</v>
      </c>
      <c r="Q212" s="12">
        <f t="shared" si="149"/>
        <v>0</v>
      </c>
      <c r="R212" s="11">
        <f t="shared" si="149"/>
        <v>0</v>
      </c>
      <c r="S212" s="12">
        <f t="shared" si="149"/>
        <v>5</v>
      </c>
      <c r="T212" s="12">
        <f t="shared" si="149"/>
        <v>1</v>
      </c>
      <c r="U212" s="11">
        <f t="shared" si="149"/>
        <v>6</v>
      </c>
      <c r="V212" s="12">
        <f t="shared" si="149"/>
        <v>2</v>
      </c>
      <c r="W212" s="12">
        <f t="shared" si="149"/>
        <v>0</v>
      </c>
      <c r="X212" s="12">
        <f t="shared" si="149"/>
        <v>2</v>
      </c>
      <c r="Y212" s="16">
        <f t="shared" ref="Y212:Z214" si="150">D212+G212+J212+M212+P212+S212+V212</f>
        <v>25</v>
      </c>
      <c r="Z212" s="10">
        <f>E212+H212+K212+N212+Q212+T212+W212</f>
        <v>5</v>
      </c>
      <c r="AA212" s="9">
        <f>Y212+Z212</f>
        <v>30</v>
      </c>
    </row>
    <row r="213" spans="1:27" s="1" customFormat="1" x14ac:dyDescent="0.25">
      <c r="A213" s="15" t="s">
        <v>2</v>
      </c>
      <c r="B213" s="14"/>
      <c r="C213" s="13">
        <v>8</v>
      </c>
      <c r="D213" s="12">
        <f>D127</f>
        <v>27</v>
      </c>
      <c r="E213" s="12">
        <f>E127</f>
        <v>14</v>
      </c>
      <c r="F213" s="11">
        <f t="shared" ref="F213:X213" si="151">F127</f>
        <v>41</v>
      </c>
      <c r="G213" s="12">
        <f t="shared" si="151"/>
        <v>5</v>
      </c>
      <c r="H213" s="12">
        <f t="shared" si="151"/>
        <v>2</v>
      </c>
      <c r="I213" s="11">
        <f t="shared" si="151"/>
        <v>7</v>
      </c>
      <c r="J213" s="12">
        <f t="shared" si="151"/>
        <v>0</v>
      </c>
      <c r="K213" s="12">
        <f t="shared" si="151"/>
        <v>1</v>
      </c>
      <c r="L213" s="11">
        <f t="shared" si="151"/>
        <v>1</v>
      </c>
      <c r="M213" s="12">
        <f t="shared" si="151"/>
        <v>0</v>
      </c>
      <c r="N213" s="12">
        <f t="shared" si="151"/>
        <v>0</v>
      </c>
      <c r="O213" s="11">
        <f t="shared" si="151"/>
        <v>0</v>
      </c>
      <c r="P213" s="12">
        <f t="shared" si="151"/>
        <v>0</v>
      </c>
      <c r="Q213" s="12">
        <f t="shared" si="151"/>
        <v>1</v>
      </c>
      <c r="R213" s="11">
        <f t="shared" si="151"/>
        <v>1</v>
      </c>
      <c r="S213" s="12">
        <f t="shared" si="151"/>
        <v>0</v>
      </c>
      <c r="T213" s="12">
        <f t="shared" si="151"/>
        <v>0</v>
      </c>
      <c r="U213" s="11">
        <f t="shared" si="151"/>
        <v>0</v>
      </c>
      <c r="V213" s="12">
        <f t="shared" si="151"/>
        <v>3</v>
      </c>
      <c r="W213" s="12">
        <f t="shared" si="151"/>
        <v>0</v>
      </c>
      <c r="X213" s="11">
        <f t="shared" si="151"/>
        <v>3</v>
      </c>
      <c r="Y213" s="10">
        <f t="shared" si="150"/>
        <v>35</v>
      </c>
      <c r="Z213" s="10">
        <f t="shared" si="150"/>
        <v>18</v>
      </c>
      <c r="AA213" s="9">
        <f>Y213+Z213</f>
        <v>53</v>
      </c>
    </row>
    <row r="214" spans="1:27" s="1" customFormat="1" ht="13.8" thickBot="1" x14ac:dyDescent="0.3">
      <c r="A214" s="15" t="s">
        <v>1</v>
      </c>
      <c r="B214" s="14"/>
      <c r="C214" s="13">
        <v>9</v>
      </c>
      <c r="D214" s="12">
        <f>D160+D128+D56+D187+D207</f>
        <v>43</v>
      </c>
      <c r="E214" s="12">
        <f>E160+E128+E56+E187+E207</f>
        <v>18</v>
      </c>
      <c r="F214" s="11">
        <f>F160+F128+F56+F187+F202</f>
        <v>61</v>
      </c>
      <c r="G214" s="12">
        <f>G160+G128+G56+G187+G207</f>
        <v>7</v>
      </c>
      <c r="H214" s="12">
        <f>H160+H128+H56+H187+H207</f>
        <v>2</v>
      </c>
      <c r="I214" s="11">
        <f>I160+I128+I56+I187+I202</f>
        <v>9</v>
      </c>
      <c r="J214" s="12">
        <f>J160+J128+J56+J187+J207</f>
        <v>1</v>
      </c>
      <c r="K214" s="12">
        <f>K160+K128+K56+K187+K207</f>
        <v>0</v>
      </c>
      <c r="L214" s="11">
        <f>L160+L128+L56+L187+L202</f>
        <v>1</v>
      </c>
      <c r="M214" s="12">
        <f>M160+M128+M56+M187+M207</f>
        <v>6</v>
      </c>
      <c r="N214" s="12">
        <f>N160+N128+N56+N187+N207</f>
        <v>1</v>
      </c>
      <c r="O214" s="11">
        <f>O160+O128+O56+O187+O202</f>
        <v>7</v>
      </c>
      <c r="P214" s="12">
        <f>P160+P128+P56+P187+P207</f>
        <v>0</v>
      </c>
      <c r="Q214" s="12">
        <f>Q160+Q128+Q56+Q187+Q207</f>
        <v>0</v>
      </c>
      <c r="R214" s="11">
        <f>R160+R128+R56+R187+R202</f>
        <v>0</v>
      </c>
      <c r="S214" s="12">
        <f>S160+S128+S56+S187+S207</f>
        <v>4</v>
      </c>
      <c r="T214" s="12">
        <f>T160+T128+T56+T187+T207</f>
        <v>8</v>
      </c>
      <c r="U214" s="11">
        <f>U160+U128+U56+U187+U202</f>
        <v>12</v>
      </c>
      <c r="V214" s="12">
        <f>V160+V128+V56+V187+V207</f>
        <v>7</v>
      </c>
      <c r="W214" s="12">
        <f>W160+W128+W56+W187+W207</f>
        <v>1</v>
      </c>
      <c r="X214" s="11">
        <f>X160+X128+X56+X187+X202</f>
        <v>8</v>
      </c>
      <c r="Y214" s="10">
        <f t="shared" si="150"/>
        <v>68</v>
      </c>
      <c r="Z214" s="10">
        <f t="shared" si="150"/>
        <v>30</v>
      </c>
      <c r="AA214" s="9">
        <f>Y214+Z214</f>
        <v>98</v>
      </c>
    </row>
    <row r="215" spans="1:27" s="1" customFormat="1" ht="13.8" thickBot="1" x14ac:dyDescent="0.3">
      <c r="A215" s="6" t="s">
        <v>0</v>
      </c>
      <c r="B215" s="8"/>
      <c r="C215" s="7"/>
      <c r="D215" s="6">
        <f>SUM(D211:D214)</f>
        <v>523</v>
      </c>
      <c r="E215" s="6">
        <f>SUM(E211:E214)</f>
        <v>246</v>
      </c>
      <c r="F215" s="5">
        <f>SUM(F211:F214)</f>
        <v>769</v>
      </c>
      <c r="G215" s="6">
        <f t="shared" ref="G215:Z215" si="152">SUM(G211:G214)</f>
        <v>47</v>
      </c>
      <c r="H215" s="6">
        <f t="shared" si="152"/>
        <v>15</v>
      </c>
      <c r="I215" s="5">
        <f t="shared" si="152"/>
        <v>62</v>
      </c>
      <c r="J215" s="6">
        <f t="shared" si="152"/>
        <v>5</v>
      </c>
      <c r="K215" s="6">
        <f t="shared" si="152"/>
        <v>1</v>
      </c>
      <c r="L215" s="5">
        <f t="shared" si="152"/>
        <v>6</v>
      </c>
      <c r="M215" s="6">
        <f t="shared" si="152"/>
        <v>21</v>
      </c>
      <c r="N215" s="6">
        <f t="shared" si="152"/>
        <v>16</v>
      </c>
      <c r="O215" s="5">
        <f t="shared" si="152"/>
        <v>37</v>
      </c>
      <c r="P215" s="6">
        <f>SUM(P211:P214)</f>
        <v>5</v>
      </c>
      <c r="Q215" s="6">
        <f>SUM(Q211:Q214)</f>
        <v>9</v>
      </c>
      <c r="R215" s="5">
        <f>SUM(R211:R214)</f>
        <v>14</v>
      </c>
      <c r="S215" s="6">
        <f t="shared" si="152"/>
        <v>38</v>
      </c>
      <c r="T215" s="6">
        <f t="shared" si="152"/>
        <v>45</v>
      </c>
      <c r="U215" s="5">
        <f t="shared" si="152"/>
        <v>83</v>
      </c>
      <c r="V215" s="6">
        <f t="shared" si="152"/>
        <v>44</v>
      </c>
      <c r="W215" s="6">
        <f t="shared" si="152"/>
        <v>26</v>
      </c>
      <c r="X215" s="5">
        <f t="shared" si="152"/>
        <v>70</v>
      </c>
      <c r="Y215" s="4">
        <f>SUM(Y211:Y214)</f>
        <v>683</v>
      </c>
      <c r="Z215" s="4">
        <f t="shared" si="152"/>
        <v>358</v>
      </c>
      <c r="AA215" s="3">
        <f>Y215+Z215</f>
        <v>1041</v>
      </c>
    </row>
    <row r="216" spans="1:27" x14ac:dyDescent="0.25">
      <c r="B216" s="2"/>
      <c r="C216"/>
    </row>
    <row r="217" spans="1:27" x14ac:dyDescent="0.25">
      <c r="B217" s="2"/>
      <c r="C217"/>
    </row>
    <row r="218" spans="1:27" x14ac:dyDescent="0.25">
      <c r="B218" s="2"/>
      <c r="C218"/>
    </row>
    <row r="219" spans="1:27" x14ac:dyDescent="0.25">
      <c r="B219" s="2"/>
      <c r="C219"/>
    </row>
    <row r="220" spans="1:27" x14ac:dyDescent="0.25">
      <c r="B220" s="2"/>
      <c r="C220"/>
    </row>
    <row r="221" spans="1:27" x14ac:dyDescent="0.25">
      <c r="C221" s="2"/>
    </row>
  </sheetData>
  <mergeCells count="12">
    <mergeCell ref="M2:O2"/>
    <mergeCell ref="P2:R2"/>
    <mergeCell ref="A91:AA91"/>
    <mergeCell ref="A163:AA163"/>
    <mergeCell ref="A191:AA191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2011-2012 degrees GRAD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2011-04-13T13:52:07Z</dcterms:created>
  <dcterms:modified xsi:type="dcterms:W3CDTF">2012-10-31T12:27:37Z</dcterms:modified>
</cp:coreProperties>
</file>