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9-2010 degrees GRAD" sheetId="1" r:id="rId1"/>
  </sheets>
  <calcPr calcId="144525"/>
</workbook>
</file>

<file path=xl/calcChain.xml><?xml version="1.0" encoding="utf-8"?>
<calcChain xmlns="http://schemas.openxmlformats.org/spreadsheetml/2006/main">
  <c r="F7" i="1" l="1"/>
  <c r="I7" i="1"/>
  <c r="L7" i="1"/>
  <c r="O7" i="1"/>
  <c r="R7" i="1"/>
  <c r="AA7" i="1" s="1"/>
  <c r="U7" i="1"/>
  <c r="X7" i="1"/>
  <c r="Y7" i="1"/>
  <c r="Z7" i="1"/>
  <c r="F9" i="1"/>
  <c r="I9" i="1"/>
  <c r="L9" i="1"/>
  <c r="AA9" i="1" s="1"/>
  <c r="AA11" i="1" s="1"/>
  <c r="O9" i="1"/>
  <c r="R9" i="1"/>
  <c r="U9" i="1"/>
  <c r="X9" i="1"/>
  <c r="Y9" i="1"/>
  <c r="Z9" i="1"/>
  <c r="F10" i="1"/>
  <c r="I10" i="1"/>
  <c r="L10" i="1"/>
  <c r="O10" i="1"/>
  <c r="R10" i="1"/>
  <c r="U10" i="1"/>
  <c r="X10" i="1"/>
  <c r="Y10" i="1"/>
  <c r="Z10" i="1"/>
  <c r="AA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3" i="1"/>
  <c r="I13" i="1"/>
  <c r="L13" i="1"/>
  <c r="AA13" i="1" s="1"/>
  <c r="O13" i="1"/>
  <c r="R13" i="1"/>
  <c r="U13" i="1"/>
  <c r="X13" i="1"/>
  <c r="Y13" i="1"/>
  <c r="Z13" i="1"/>
  <c r="F15" i="1"/>
  <c r="I15" i="1"/>
  <c r="L15" i="1"/>
  <c r="O15" i="1"/>
  <c r="R15" i="1"/>
  <c r="U15" i="1"/>
  <c r="X15" i="1"/>
  <c r="Y15" i="1"/>
  <c r="Z15" i="1"/>
  <c r="AA15" i="1"/>
  <c r="F17" i="1"/>
  <c r="I17" i="1"/>
  <c r="L17" i="1"/>
  <c r="AA17" i="1" s="1"/>
  <c r="O17" i="1"/>
  <c r="R17" i="1"/>
  <c r="U17" i="1"/>
  <c r="X17" i="1"/>
  <c r="Y17" i="1"/>
  <c r="Z17" i="1"/>
  <c r="F19" i="1"/>
  <c r="F21" i="1" s="1"/>
  <c r="I19" i="1"/>
  <c r="L19" i="1"/>
  <c r="O19" i="1"/>
  <c r="R19" i="1"/>
  <c r="R21" i="1" s="1"/>
  <c r="U19" i="1"/>
  <c r="X19" i="1"/>
  <c r="Y19" i="1"/>
  <c r="Z19" i="1"/>
  <c r="AA19" i="1"/>
  <c r="F20" i="1"/>
  <c r="I20" i="1"/>
  <c r="L20" i="1"/>
  <c r="AA20" i="1" s="1"/>
  <c r="O20" i="1"/>
  <c r="O21" i="1" s="1"/>
  <c r="R20" i="1"/>
  <c r="U20" i="1"/>
  <c r="X20" i="1"/>
  <c r="Y20" i="1"/>
  <c r="Z20" i="1"/>
  <c r="D21" i="1"/>
  <c r="E21" i="1"/>
  <c r="Z21" i="1" s="1"/>
  <c r="G21" i="1"/>
  <c r="H21" i="1"/>
  <c r="I21" i="1"/>
  <c r="J21" i="1"/>
  <c r="K21" i="1"/>
  <c r="L21" i="1"/>
  <c r="M21" i="1"/>
  <c r="N21" i="1"/>
  <c r="P21" i="1"/>
  <c r="Q21" i="1"/>
  <c r="S21" i="1"/>
  <c r="T21" i="1"/>
  <c r="U21" i="1"/>
  <c r="V21" i="1"/>
  <c r="W21" i="1"/>
  <c r="X21" i="1"/>
  <c r="Y21" i="1"/>
  <c r="F23" i="1"/>
  <c r="I23" i="1"/>
  <c r="I28" i="1" s="1"/>
  <c r="L23" i="1"/>
  <c r="O23" i="1"/>
  <c r="R23" i="1"/>
  <c r="U23" i="1"/>
  <c r="U28" i="1" s="1"/>
  <c r="X23" i="1"/>
  <c r="Y23" i="1"/>
  <c r="Z23" i="1"/>
  <c r="AA23" i="1"/>
  <c r="F24" i="1"/>
  <c r="AA24" i="1" s="1"/>
  <c r="AA28" i="1" s="1"/>
  <c r="I24" i="1"/>
  <c r="L24" i="1"/>
  <c r="L28" i="1" s="1"/>
  <c r="O24" i="1"/>
  <c r="R24" i="1"/>
  <c r="U24" i="1"/>
  <c r="X24" i="1"/>
  <c r="Y24" i="1"/>
  <c r="Z24" i="1"/>
  <c r="F25" i="1"/>
  <c r="I25" i="1"/>
  <c r="L25" i="1"/>
  <c r="O25" i="1"/>
  <c r="R25" i="1"/>
  <c r="U25" i="1"/>
  <c r="X25" i="1"/>
  <c r="Y25" i="1"/>
  <c r="Z25" i="1"/>
  <c r="AA25" i="1"/>
  <c r="F26" i="1"/>
  <c r="AA26" i="1" s="1"/>
  <c r="I26" i="1"/>
  <c r="L26" i="1"/>
  <c r="O26" i="1"/>
  <c r="R26" i="1"/>
  <c r="U26" i="1"/>
  <c r="X26" i="1"/>
  <c r="X28" i="1" s="1"/>
  <c r="Y26" i="1"/>
  <c r="Z26" i="1"/>
  <c r="F27" i="1"/>
  <c r="I27" i="1"/>
  <c r="L27" i="1"/>
  <c r="O27" i="1"/>
  <c r="R27" i="1"/>
  <c r="U27" i="1"/>
  <c r="X27" i="1"/>
  <c r="Y27" i="1"/>
  <c r="Z27" i="1"/>
  <c r="AA27" i="1"/>
  <c r="D28" i="1"/>
  <c r="Y28" i="1" s="1"/>
  <c r="E28" i="1"/>
  <c r="F28" i="1"/>
  <c r="G28" i="1"/>
  <c r="H28" i="1"/>
  <c r="J28" i="1"/>
  <c r="K28" i="1"/>
  <c r="M28" i="1"/>
  <c r="N28" i="1"/>
  <c r="O28" i="1"/>
  <c r="P28" i="1"/>
  <c r="Q28" i="1"/>
  <c r="R28" i="1"/>
  <c r="S28" i="1"/>
  <c r="T28" i="1"/>
  <c r="V28" i="1"/>
  <c r="W28" i="1"/>
  <c r="Z28" i="1" s="1"/>
  <c r="F30" i="1"/>
  <c r="AA30" i="1" s="1"/>
  <c r="I30" i="1"/>
  <c r="L30" i="1"/>
  <c r="O30" i="1"/>
  <c r="R30" i="1"/>
  <c r="U30" i="1"/>
  <c r="X30" i="1"/>
  <c r="Y30" i="1"/>
  <c r="Y36" i="1" s="1"/>
  <c r="Y39" i="1" s="1"/>
  <c r="Z30" i="1"/>
  <c r="F31" i="1"/>
  <c r="I31" i="1"/>
  <c r="I36" i="1" s="1"/>
  <c r="L31" i="1"/>
  <c r="O31" i="1"/>
  <c r="R31" i="1"/>
  <c r="U31" i="1"/>
  <c r="U36" i="1" s="1"/>
  <c r="X31" i="1"/>
  <c r="Y31" i="1"/>
  <c r="Z31" i="1"/>
  <c r="AA31" i="1"/>
  <c r="F32" i="1"/>
  <c r="AA32" i="1" s="1"/>
  <c r="I32" i="1"/>
  <c r="L32" i="1"/>
  <c r="L36" i="1" s="1"/>
  <c r="O32" i="1"/>
  <c r="R32" i="1"/>
  <c r="U32" i="1"/>
  <c r="X32" i="1"/>
  <c r="X36" i="1" s="1"/>
  <c r="Y32" i="1"/>
  <c r="Z32" i="1"/>
  <c r="F33" i="1"/>
  <c r="I33" i="1"/>
  <c r="L33" i="1"/>
  <c r="O33" i="1"/>
  <c r="R33" i="1"/>
  <c r="U33" i="1"/>
  <c r="U39" i="1" s="1"/>
  <c r="X33" i="1"/>
  <c r="Y33" i="1"/>
  <c r="Z33" i="1"/>
  <c r="AA33" i="1"/>
  <c r="F34" i="1"/>
  <c r="AA34" i="1" s="1"/>
  <c r="I34" i="1"/>
  <c r="L34" i="1"/>
  <c r="O34" i="1"/>
  <c r="R34" i="1"/>
  <c r="U34" i="1"/>
  <c r="X34" i="1"/>
  <c r="Y34" i="1"/>
  <c r="Z34" i="1"/>
  <c r="F35" i="1"/>
  <c r="I35" i="1"/>
  <c r="L35" i="1"/>
  <c r="O35" i="1"/>
  <c r="R35" i="1"/>
  <c r="U35" i="1"/>
  <c r="X35" i="1"/>
  <c r="Y35" i="1"/>
  <c r="Z35" i="1"/>
  <c r="AA35" i="1"/>
  <c r="D36" i="1"/>
  <c r="E36" i="1"/>
  <c r="F36" i="1"/>
  <c r="G36" i="1"/>
  <c r="H36" i="1"/>
  <c r="J36" i="1"/>
  <c r="K36" i="1"/>
  <c r="M36" i="1"/>
  <c r="N36" i="1"/>
  <c r="O36" i="1"/>
  <c r="P36" i="1"/>
  <c r="Q36" i="1"/>
  <c r="R36" i="1"/>
  <c r="S36" i="1"/>
  <c r="T36" i="1"/>
  <c r="V36" i="1"/>
  <c r="W36" i="1"/>
  <c r="Z36" i="1"/>
  <c r="F37" i="1"/>
  <c r="AA37" i="1" s="1"/>
  <c r="I37" i="1"/>
  <c r="L37" i="1"/>
  <c r="L39" i="1" s="1"/>
  <c r="O37" i="1"/>
  <c r="R37" i="1"/>
  <c r="U37" i="1"/>
  <c r="X37" i="1"/>
  <c r="X39" i="1" s="1"/>
  <c r="Y37" i="1"/>
  <c r="Z37" i="1"/>
  <c r="F38" i="1"/>
  <c r="I38" i="1"/>
  <c r="L38" i="1"/>
  <c r="O38" i="1"/>
  <c r="R38" i="1"/>
  <c r="U38" i="1"/>
  <c r="X38" i="1"/>
  <c r="Y38" i="1"/>
  <c r="Z38" i="1"/>
  <c r="AA38" i="1"/>
  <c r="D39" i="1"/>
  <c r="E39" i="1"/>
  <c r="F39" i="1"/>
  <c r="G39" i="1"/>
  <c r="H39" i="1"/>
  <c r="J39" i="1"/>
  <c r="K39" i="1"/>
  <c r="M39" i="1"/>
  <c r="N39" i="1"/>
  <c r="O39" i="1"/>
  <c r="P39" i="1"/>
  <c r="Q39" i="1"/>
  <c r="R39" i="1"/>
  <c r="S39" i="1"/>
  <c r="T39" i="1"/>
  <c r="V39" i="1"/>
  <c r="W39" i="1"/>
  <c r="Z39" i="1"/>
  <c r="F41" i="1"/>
  <c r="I41" i="1"/>
  <c r="L41" i="1"/>
  <c r="L43" i="1" s="1"/>
  <c r="O41" i="1"/>
  <c r="O48" i="1" s="1"/>
  <c r="O51" i="1" s="1"/>
  <c r="R41" i="1"/>
  <c r="U41" i="1"/>
  <c r="X41" i="1"/>
  <c r="X43" i="1" s="1"/>
  <c r="Y41" i="1"/>
  <c r="AA41" i="1" s="1"/>
  <c r="Z41" i="1"/>
  <c r="F42" i="1"/>
  <c r="I42" i="1"/>
  <c r="I43" i="1" s="1"/>
  <c r="L42" i="1"/>
  <c r="O42" i="1"/>
  <c r="R42" i="1"/>
  <c r="U42" i="1"/>
  <c r="U43" i="1" s="1"/>
  <c r="X42" i="1"/>
  <c r="Y42" i="1"/>
  <c r="Z42" i="1"/>
  <c r="AA42" i="1" s="1"/>
  <c r="D43" i="1"/>
  <c r="Y43" i="1" s="1"/>
  <c r="E43" i="1"/>
  <c r="F43" i="1"/>
  <c r="G43" i="1"/>
  <c r="H43" i="1"/>
  <c r="J43" i="1"/>
  <c r="K43" i="1"/>
  <c r="M43" i="1"/>
  <c r="N43" i="1"/>
  <c r="O43" i="1"/>
  <c r="P43" i="1"/>
  <c r="Q43" i="1"/>
  <c r="R43" i="1"/>
  <c r="S43" i="1"/>
  <c r="T43" i="1"/>
  <c r="V43" i="1"/>
  <c r="W43" i="1"/>
  <c r="Z43" i="1"/>
  <c r="F45" i="1"/>
  <c r="I45" i="1"/>
  <c r="L45" i="1"/>
  <c r="O45" i="1"/>
  <c r="R45" i="1"/>
  <c r="U45" i="1"/>
  <c r="X45" i="1"/>
  <c r="Y45" i="1"/>
  <c r="AA45" i="1" s="1"/>
  <c r="Z45" i="1"/>
  <c r="D48" i="1"/>
  <c r="E48" i="1"/>
  <c r="F48" i="1"/>
  <c r="G48" i="1"/>
  <c r="H48" i="1"/>
  <c r="I48" i="1"/>
  <c r="J48" i="1"/>
  <c r="K48" i="1"/>
  <c r="L48" i="1"/>
  <c r="M48" i="1"/>
  <c r="N48" i="1"/>
  <c r="P48" i="1"/>
  <c r="Q48" i="1"/>
  <c r="R48" i="1"/>
  <c r="S48" i="1"/>
  <c r="T48" i="1"/>
  <c r="U48" i="1"/>
  <c r="V48" i="1"/>
  <c r="W48" i="1"/>
  <c r="X48" i="1"/>
  <c r="Y48" i="1"/>
  <c r="Z48" i="1"/>
  <c r="D49" i="1"/>
  <c r="E49" i="1"/>
  <c r="Z49" i="1" s="1"/>
  <c r="F49" i="1"/>
  <c r="AA49" i="1" s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D50" i="1"/>
  <c r="E50" i="1"/>
  <c r="Z50" i="1" s="1"/>
  <c r="F50" i="1"/>
  <c r="AA50" i="1" s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D51" i="1"/>
  <c r="E51" i="1"/>
  <c r="Z51" i="1" s="1"/>
  <c r="F51" i="1"/>
  <c r="G51" i="1"/>
  <c r="H51" i="1"/>
  <c r="I51" i="1"/>
  <c r="J51" i="1"/>
  <c r="K51" i="1"/>
  <c r="L51" i="1"/>
  <c r="M51" i="1"/>
  <c r="N51" i="1"/>
  <c r="P51" i="1"/>
  <c r="Q51" i="1"/>
  <c r="R51" i="1"/>
  <c r="S51" i="1"/>
  <c r="T51" i="1"/>
  <c r="U51" i="1"/>
  <c r="V51" i="1"/>
  <c r="W51" i="1"/>
  <c r="X51" i="1"/>
  <c r="Y51" i="1"/>
  <c r="F55" i="1"/>
  <c r="F57" i="1" s="1"/>
  <c r="F83" i="1" s="1"/>
  <c r="I55" i="1"/>
  <c r="L55" i="1"/>
  <c r="O55" i="1"/>
  <c r="R55" i="1"/>
  <c r="R57" i="1" s="1"/>
  <c r="R83" i="1" s="1"/>
  <c r="U55" i="1"/>
  <c r="X55" i="1"/>
  <c r="Y55" i="1"/>
  <c r="Z55" i="1"/>
  <c r="AA55" i="1"/>
  <c r="AA57" i="1" s="1"/>
  <c r="F56" i="1"/>
  <c r="AA56" i="1" s="1"/>
  <c r="I56" i="1"/>
  <c r="L56" i="1"/>
  <c r="O56" i="1"/>
  <c r="O57" i="1" s="1"/>
  <c r="O83" i="1" s="1"/>
  <c r="R56" i="1"/>
  <c r="U56" i="1"/>
  <c r="X56" i="1"/>
  <c r="Y56" i="1"/>
  <c r="Z56" i="1"/>
  <c r="D57" i="1"/>
  <c r="E57" i="1"/>
  <c r="Z57" i="1" s="1"/>
  <c r="G57" i="1"/>
  <c r="H57" i="1"/>
  <c r="I57" i="1"/>
  <c r="J57" i="1"/>
  <c r="K57" i="1"/>
  <c r="L57" i="1"/>
  <c r="M57" i="1"/>
  <c r="N57" i="1"/>
  <c r="P57" i="1"/>
  <c r="Q57" i="1"/>
  <c r="S57" i="1"/>
  <c r="T57" i="1"/>
  <c r="U57" i="1"/>
  <c r="V57" i="1"/>
  <c r="W57" i="1"/>
  <c r="X57" i="1"/>
  <c r="Y57" i="1"/>
  <c r="F59" i="1"/>
  <c r="I59" i="1"/>
  <c r="L59" i="1"/>
  <c r="O59" i="1"/>
  <c r="R59" i="1"/>
  <c r="U59" i="1"/>
  <c r="X59" i="1"/>
  <c r="Y59" i="1"/>
  <c r="Z59" i="1"/>
  <c r="AA59" i="1"/>
  <c r="F61" i="1"/>
  <c r="AA61" i="1" s="1"/>
  <c r="I61" i="1"/>
  <c r="L61" i="1"/>
  <c r="O61" i="1"/>
  <c r="R61" i="1"/>
  <c r="U61" i="1"/>
  <c r="X61" i="1"/>
  <c r="Y61" i="1"/>
  <c r="Z61" i="1"/>
  <c r="F63" i="1"/>
  <c r="I63" i="1"/>
  <c r="I68" i="1" s="1"/>
  <c r="L63" i="1"/>
  <c r="O63" i="1"/>
  <c r="R63" i="1"/>
  <c r="U63" i="1"/>
  <c r="U68" i="1" s="1"/>
  <c r="X63" i="1"/>
  <c r="Y63" i="1"/>
  <c r="Z63" i="1"/>
  <c r="AA63" i="1"/>
  <c r="F64" i="1"/>
  <c r="AA64" i="1" s="1"/>
  <c r="I64" i="1"/>
  <c r="L64" i="1"/>
  <c r="L68" i="1" s="1"/>
  <c r="O64" i="1"/>
  <c r="O81" i="1" s="1"/>
  <c r="R64" i="1"/>
  <c r="U64" i="1"/>
  <c r="X64" i="1"/>
  <c r="X68" i="1" s="1"/>
  <c r="Y64" i="1"/>
  <c r="Z64" i="1"/>
  <c r="F65" i="1"/>
  <c r="I65" i="1"/>
  <c r="L65" i="1"/>
  <c r="O65" i="1"/>
  <c r="R65" i="1"/>
  <c r="U65" i="1"/>
  <c r="X65" i="1"/>
  <c r="Y65" i="1"/>
  <c r="Z65" i="1"/>
  <c r="AA65" i="1"/>
  <c r="F66" i="1"/>
  <c r="AA66" i="1" s="1"/>
  <c r="I66" i="1"/>
  <c r="L66" i="1"/>
  <c r="O66" i="1"/>
  <c r="O82" i="1" s="1"/>
  <c r="R66" i="1"/>
  <c r="U66" i="1"/>
  <c r="X66" i="1"/>
  <c r="Y66" i="1"/>
  <c r="Z66" i="1"/>
  <c r="F67" i="1"/>
  <c r="I67" i="1"/>
  <c r="L67" i="1"/>
  <c r="O67" i="1"/>
  <c r="R67" i="1"/>
  <c r="U67" i="1"/>
  <c r="X67" i="1"/>
  <c r="Y67" i="1"/>
  <c r="Z67" i="1"/>
  <c r="AA67" i="1"/>
  <c r="D68" i="1"/>
  <c r="Y68" i="1" s="1"/>
  <c r="E68" i="1"/>
  <c r="F68" i="1"/>
  <c r="G68" i="1"/>
  <c r="G83" i="1" s="1"/>
  <c r="H68" i="1"/>
  <c r="J68" i="1"/>
  <c r="K68" i="1"/>
  <c r="K83" i="1" s="1"/>
  <c r="M68" i="1"/>
  <c r="N68" i="1"/>
  <c r="O68" i="1"/>
  <c r="P68" i="1"/>
  <c r="Q68" i="1"/>
  <c r="R68" i="1"/>
  <c r="S68" i="1"/>
  <c r="S83" i="1" s="1"/>
  <c r="T68" i="1"/>
  <c r="V68" i="1"/>
  <c r="W68" i="1"/>
  <c r="W83" i="1" s="1"/>
  <c r="Z68" i="1"/>
  <c r="F70" i="1"/>
  <c r="AA70" i="1" s="1"/>
  <c r="AA72" i="1" s="1"/>
  <c r="I70" i="1"/>
  <c r="L70" i="1"/>
  <c r="L72" i="1" s="1"/>
  <c r="O70" i="1"/>
  <c r="R70" i="1"/>
  <c r="U70" i="1"/>
  <c r="X70" i="1"/>
  <c r="X72" i="1" s="1"/>
  <c r="Y70" i="1"/>
  <c r="Z70" i="1"/>
  <c r="F71" i="1"/>
  <c r="I71" i="1"/>
  <c r="I72" i="1" s="1"/>
  <c r="L71" i="1"/>
  <c r="O71" i="1"/>
  <c r="R71" i="1"/>
  <c r="U71" i="1"/>
  <c r="U72" i="1" s="1"/>
  <c r="X71" i="1"/>
  <c r="Y71" i="1"/>
  <c r="Z71" i="1"/>
  <c r="AA71" i="1"/>
  <c r="D72" i="1"/>
  <c r="Y72" i="1" s="1"/>
  <c r="E72" i="1"/>
  <c r="F72" i="1"/>
  <c r="G72" i="1"/>
  <c r="H72" i="1"/>
  <c r="J72" i="1"/>
  <c r="K72" i="1"/>
  <c r="M72" i="1"/>
  <c r="N72" i="1"/>
  <c r="O72" i="1"/>
  <c r="P72" i="1"/>
  <c r="Q72" i="1"/>
  <c r="R72" i="1"/>
  <c r="S72" i="1"/>
  <c r="T72" i="1"/>
  <c r="V72" i="1"/>
  <c r="W72" i="1"/>
  <c r="Z72" i="1"/>
  <c r="F74" i="1"/>
  <c r="AA74" i="1" s="1"/>
  <c r="I74" i="1"/>
  <c r="L74" i="1"/>
  <c r="O74" i="1"/>
  <c r="R74" i="1"/>
  <c r="U74" i="1"/>
  <c r="X74" i="1"/>
  <c r="Y74" i="1"/>
  <c r="Z74" i="1"/>
  <c r="F76" i="1"/>
  <c r="F82" i="1" s="1"/>
  <c r="I76" i="1"/>
  <c r="L76" i="1"/>
  <c r="O76" i="1"/>
  <c r="R76" i="1"/>
  <c r="U76" i="1"/>
  <c r="X76" i="1"/>
  <c r="Y76" i="1"/>
  <c r="Z76" i="1"/>
  <c r="AA76" i="1"/>
  <c r="F78" i="1"/>
  <c r="AA78" i="1" s="1"/>
  <c r="I78" i="1"/>
  <c r="L78" i="1"/>
  <c r="O78" i="1"/>
  <c r="R78" i="1"/>
  <c r="U78" i="1"/>
  <c r="X78" i="1"/>
  <c r="Y78" i="1"/>
  <c r="Z78" i="1"/>
  <c r="D81" i="1"/>
  <c r="E81" i="1"/>
  <c r="F81" i="1"/>
  <c r="G81" i="1"/>
  <c r="H81" i="1"/>
  <c r="I81" i="1"/>
  <c r="J81" i="1"/>
  <c r="K81" i="1"/>
  <c r="L81" i="1"/>
  <c r="M81" i="1"/>
  <c r="N81" i="1"/>
  <c r="P81" i="1"/>
  <c r="Q81" i="1"/>
  <c r="R81" i="1"/>
  <c r="S81" i="1"/>
  <c r="T81" i="1"/>
  <c r="U81" i="1"/>
  <c r="V81" i="1"/>
  <c r="W81" i="1"/>
  <c r="X81" i="1"/>
  <c r="Y81" i="1"/>
  <c r="Z81" i="1"/>
  <c r="D82" i="1"/>
  <c r="E82" i="1"/>
  <c r="G82" i="1"/>
  <c r="H82" i="1"/>
  <c r="I82" i="1"/>
  <c r="J82" i="1"/>
  <c r="K82" i="1"/>
  <c r="L82" i="1"/>
  <c r="M82" i="1"/>
  <c r="N82" i="1"/>
  <c r="P82" i="1"/>
  <c r="Q82" i="1"/>
  <c r="R82" i="1"/>
  <c r="S82" i="1"/>
  <c r="T82" i="1"/>
  <c r="U82" i="1"/>
  <c r="V82" i="1"/>
  <c r="W82" i="1"/>
  <c r="X82" i="1"/>
  <c r="Y82" i="1"/>
  <c r="Z82" i="1"/>
  <c r="D83" i="1"/>
  <c r="E83" i="1"/>
  <c r="H83" i="1"/>
  <c r="J83" i="1"/>
  <c r="M83" i="1"/>
  <c r="N83" i="1"/>
  <c r="P83" i="1"/>
  <c r="Q83" i="1"/>
  <c r="T83" i="1"/>
  <c r="V83" i="1"/>
  <c r="Y83" i="1"/>
  <c r="Z83" i="1"/>
  <c r="F87" i="1"/>
  <c r="F89" i="1" s="1"/>
  <c r="I87" i="1"/>
  <c r="L87" i="1"/>
  <c r="O87" i="1"/>
  <c r="R87" i="1"/>
  <c r="R89" i="1" s="1"/>
  <c r="U87" i="1"/>
  <c r="X87" i="1"/>
  <c r="Y87" i="1"/>
  <c r="Z87" i="1"/>
  <c r="AA87" i="1"/>
  <c r="F88" i="1"/>
  <c r="AA88" i="1" s="1"/>
  <c r="I88" i="1"/>
  <c r="L88" i="1"/>
  <c r="O88" i="1"/>
  <c r="O89" i="1" s="1"/>
  <c r="R88" i="1"/>
  <c r="U88" i="1"/>
  <c r="X88" i="1"/>
  <c r="Y88" i="1"/>
  <c r="Z88" i="1"/>
  <c r="D89" i="1"/>
  <c r="E89" i="1"/>
  <c r="Z89" i="1" s="1"/>
  <c r="G89" i="1"/>
  <c r="H89" i="1"/>
  <c r="I89" i="1"/>
  <c r="J89" i="1"/>
  <c r="K89" i="1"/>
  <c r="L89" i="1"/>
  <c r="M89" i="1"/>
  <c r="N89" i="1"/>
  <c r="P89" i="1"/>
  <c r="Q89" i="1"/>
  <c r="S89" i="1"/>
  <c r="T89" i="1"/>
  <c r="U89" i="1"/>
  <c r="V89" i="1"/>
  <c r="W89" i="1"/>
  <c r="X89" i="1"/>
  <c r="Y89" i="1"/>
  <c r="F91" i="1"/>
  <c r="I91" i="1"/>
  <c r="L91" i="1"/>
  <c r="O91" i="1"/>
  <c r="R91" i="1"/>
  <c r="U91" i="1"/>
  <c r="X91" i="1"/>
  <c r="Y91" i="1"/>
  <c r="Z91" i="1"/>
  <c r="AA91" i="1"/>
  <c r="F93" i="1"/>
  <c r="AA93" i="1" s="1"/>
  <c r="I93" i="1"/>
  <c r="L93" i="1"/>
  <c r="O93" i="1"/>
  <c r="O98" i="1" s="1"/>
  <c r="R93" i="1"/>
  <c r="U93" i="1"/>
  <c r="X93" i="1"/>
  <c r="Y93" i="1"/>
  <c r="Z93" i="1"/>
  <c r="F94" i="1"/>
  <c r="F98" i="1" s="1"/>
  <c r="I94" i="1"/>
  <c r="L94" i="1"/>
  <c r="O94" i="1"/>
  <c r="R94" i="1"/>
  <c r="R98" i="1" s="1"/>
  <c r="U94" i="1"/>
  <c r="X94" i="1"/>
  <c r="Y94" i="1"/>
  <c r="Z94" i="1"/>
  <c r="AA94" i="1"/>
  <c r="F95" i="1"/>
  <c r="AA95" i="1" s="1"/>
  <c r="I95" i="1"/>
  <c r="L95" i="1"/>
  <c r="O95" i="1"/>
  <c r="R95" i="1"/>
  <c r="U95" i="1"/>
  <c r="X95" i="1"/>
  <c r="Y95" i="1"/>
  <c r="Z95" i="1"/>
  <c r="F96" i="1"/>
  <c r="I96" i="1"/>
  <c r="L96" i="1"/>
  <c r="O96" i="1"/>
  <c r="R96" i="1"/>
  <c r="U96" i="1"/>
  <c r="X96" i="1"/>
  <c r="Y96" i="1"/>
  <c r="Z96" i="1"/>
  <c r="AA96" i="1"/>
  <c r="F97" i="1"/>
  <c r="AA97" i="1" s="1"/>
  <c r="I97" i="1"/>
  <c r="L97" i="1"/>
  <c r="O97" i="1"/>
  <c r="R97" i="1"/>
  <c r="U97" i="1"/>
  <c r="X97" i="1"/>
  <c r="Y97" i="1"/>
  <c r="Z97" i="1"/>
  <c r="D98" i="1"/>
  <c r="E98" i="1"/>
  <c r="G98" i="1"/>
  <c r="H98" i="1"/>
  <c r="I98" i="1"/>
  <c r="J98" i="1"/>
  <c r="K98" i="1"/>
  <c r="L98" i="1"/>
  <c r="M98" i="1"/>
  <c r="N98" i="1"/>
  <c r="P98" i="1"/>
  <c r="Q98" i="1"/>
  <c r="S98" i="1"/>
  <c r="T98" i="1"/>
  <c r="U98" i="1"/>
  <c r="V98" i="1"/>
  <c r="W98" i="1"/>
  <c r="X98" i="1"/>
  <c r="Y98" i="1"/>
  <c r="F100" i="1"/>
  <c r="AA100" i="1" s="1"/>
  <c r="I100" i="1"/>
  <c r="I103" i="1" s="1"/>
  <c r="L100" i="1"/>
  <c r="O100" i="1"/>
  <c r="R100" i="1"/>
  <c r="R103" i="1" s="1"/>
  <c r="U100" i="1"/>
  <c r="U103" i="1" s="1"/>
  <c r="X100" i="1"/>
  <c r="Y100" i="1"/>
  <c r="Z100" i="1"/>
  <c r="F101" i="1"/>
  <c r="I101" i="1"/>
  <c r="L101" i="1"/>
  <c r="L103" i="1" s="1"/>
  <c r="O101" i="1"/>
  <c r="R101" i="1"/>
  <c r="U101" i="1"/>
  <c r="X101" i="1"/>
  <c r="X103" i="1" s="1"/>
  <c r="Y101" i="1"/>
  <c r="Z101" i="1"/>
  <c r="F102" i="1"/>
  <c r="I102" i="1"/>
  <c r="I122" i="1" s="1"/>
  <c r="L102" i="1"/>
  <c r="O102" i="1"/>
  <c r="R102" i="1"/>
  <c r="U102" i="1"/>
  <c r="X102" i="1"/>
  <c r="Y102" i="1"/>
  <c r="Z102" i="1"/>
  <c r="AA102" i="1"/>
  <c r="D103" i="1"/>
  <c r="E103" i="1"/>
  <c r="G103" i="1"/>
  <c r="H103" i="1"/>
  <c r="J103" i="1"/>
  <c r="K103" i="1"/>
  <c r="M103" i="1"/>
  <c r="N103" i="1"/>
  <c r="O103" i="1"/>
  <c r="P103" i="1"/>
  <c r="Q103" i="1"/>
  <c r="S103" i="1"/>
  <c r="T103" i="1"/>
  <c r="V103" i="1"/>
  <c r="W103" i="1"/>
  <c r="Z103" i="1" s="1"/>
  <c r="F105" i="1"/>
  <c r="AA105" i="1" s="1"/>
  <c r="I105" i="1"/>
  <c r="L105" i="1"/>
  <c r="O105" i="1"/>
  <c r="R105" i="1"/>
  <c r="U105" i="1"/>
  <c r="X105" i="1"/>
  <c r="Y105" i="1"/>
  <c r="Z105" i="1"/>
  <c r="F107" i="1"/>
  <c r="I107" i="1"/>
  <c r="L107" i="1"/>
  <c r="O107" i="1"/>
  <c r="R107" i="1"/>
  <c r="U107" i="1"/>
  <c r="X107" i="1"/>
  <c r="Y107" i="1"/>
  <c r="Z107" i="1"/>
  <c r="AA107" i="1"/>
  <c r="F108" i="1"/>
  <c r="I108" i="1"/>
  <c r="L108" i="1"/>
  <c r="O108" i="1"/>
  <c r="O111" i="1" s="1"/>
  <c r="R108" i="1"/>
  <c r="U108" i="1"/>
  <c r="X108" i="1"/>
  <c r="Y108" i="1"/>
  <c r="Z108" i="1"/>
  <c r="F109" i="1"/>
  <c r="AA109" i="1" s="1"/>
  <c r="I109" i="1"/>
  <c r="L109" i="1"/>
  <c r="O109" i="1"/>
  <c r="R109" i="1"/>
  <c r="U109" i="1"/>
  <c r="X109" i="1"/>
  <c r="Y109" i="1"/>
  <c r="Z109" i="1"/>
  <c r="F110" i="1"/>
  <c r="I110" i="1"/>
  <c r="L110" i="1"/>
  <c r="L111" i="1" s="1"/>
  <c r="O110" i="1"/>
  <c r="R110" i="1"/>
  <c r="U110" i="1"/>
  <c r="X110" i="1"/>
  <c r="X111" i="1" s="1"/>
  <c r="X123" i="1" s="1"/>
  <c r="Y110" i="1"/>
  <c r="Z110" i="1"/>
  <c r="D111" i="1"/>
  <c r="E111" i="1"/>
  <c r="G111" i="1"/>
  <c r="H111" i="1"/>
  <c r="I111" i="1"/>
  <c r="J111" i="1"/>
  <c r="K111" i="1"/>
  <c r="M111" i="1"/>
  <c r="Y111" i="1" s="1"/>
  <c r="N111" i="1"/>
  <c r="P111" i="1"/>
  <c r="Q111" i="1"/>
  <c r="R111" i="1"/>
  <c r="S111" i="1"/>
  <c r="T111" i="1"/>
  <c r="U111" i="1"/>
  <c r="V111" i="1"/>
  <c r="W111" i="1"/>
  <c r="Z111" i="1"/>
  <c r="F113" i="1"/>
  <c r="I113" i="1"/>
  <c r="I116" i="1" s="1"/>
  <c r="L113" i="1"/>
  <c r="O113" i="1"/>
  <c r="R113" i="1"/>
  <c r="U113" i="1"/>
  <c r="U116" i="1" s="1"/>
  <c r="X113" i="1"/>
  <c r="Y113" i="1"/>
  <c r="Z113" i="1"/>
  <c r="AA113" i="1"/>
  <c r="F114" i="1"/>
  <c r="I114" i="1"/>
  <c r="L114" i="1"/>
  <c r="O114" i="1"/>
  <c r="R114" i="1"/>
  <c r="U114" i="1"/>
  <c r="X114" i="1"/>
  <c r="Y114" i="1"/>
  <c r="Y119" i="1" s="1"/>
  <c r="Z114" i="1"/>
  <c r="F115" i="1"/>
  <c r="AA115" i="1" s="1"/>
  <c r="I115" i="1"/>
  <c r="I119" i="1" s="1"/>
  <c r="L115" i="1"/>
  <c r="L116" i="1" s="1"/>
  <c r="O115" i="1"/>
  <c r="R115" i="1"/>
  <c r="R116" i="1" s="1"/>
  <c r="U115" i="1"/>
  <c r="U119" i="1" s="1"/>
  <c r="X115" i="1"/>
  <c r="Y115" i="1"/>
  <c r="Z115" i="1"/>
  <c r="D116" i="1"/>
  <c r="E116" i="1"/>
  <c r="F116" i="1"/>
  <c r="G116" i="1"/>
  <c r="H116" i="1"/>
  <c r="Z116" i="1" s="1"/>
  <c r="J116" i="1"/>
  <c r="K116" i="1"/>
  <c r="M116" i="1"/>
  <c r="N116" i="1"/>
  <c r="O116" i="1"/>
  <c r="P116" i="1"/>
  <c r="Q116" i="1"/>
  <c r="S116" i="1"/>
  <c r="T116" i="1"/>
  <c r="V116" i="1"/>
  <c r="W116" i="1"/>
  <c r="X116" i="1"/>
  <c r="D119" i="1"/>
  <c r="E119" i="1"/>
  <c r="F119" i="1"/>
  <c r="G119" i="1"/>
  <c r="H119" i="1"/>
  <c r="J119" i="1"/>
  <c r="K119" i="1"/>
  <c r="L119" i="1"/>
  <c r="M119" i="1"/>
  <c r="N119" i="1"/>
  <c r="O119" i="1"/>
  <c r="P119" i="1"/>
  <c r="Q119" i="1"/>
  <c r="R119" i="1"/>
  <c r="S119" i="1"/>
  <c r="T119" i="1"/>
  <c r="V119" i="1"/>
  <c r="W119" i="1"/>
  <c r="X119" i="1"/>
  <c r="Z119" i="1"/>
  <c r="D120" i="1"/>
  <c r="E120" i="1"/>
  <c r="F120" i="1"/>
  <c r="G120" i="1"/>
  <c r="H120" i="1"/>
  <c r="J120" i="1"/>
  <c r="K120" i="1"/>
  <c r="L120" i="1"/>
  <c r="M120" i="1"/>
  <c r="N120" i="1"/>
  <c r="O120" i="1"/>
  <c r="P120" i="1"/>
  <c r="Q120" i="1"/>
  <c r="R120" i="1"/>
  <c r="S120" i="1"/>
  <c r="T120" i="1"/>
  <c r="V120" i="1"/>
  <c r="W120" i="1"/>
  <c r="X120" i="1"/>
  <c r="Z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D122" i="1"/>
  <c r="E122" i="1"/>
  <c r="F122" i="1"/>
  <c r="G122" i="1"/>
  <c r="H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D123" i="1"/>
  <c r="E123" i="1"/>
  <c r="G123" i="1"/>
  <c r="H123" i="1"/>
  <c r="I123" i="1"/>
  <c r="J123" i="1"/>
  <c r="K123" i="1"/>
  <c r="M123" i="1"/>
  <c r="N123" i="1"/>
  <c r="O123" i="1"/>
  <c r="P123" i="1"/>
  <c r="Q123" i="1"/>
  <c r="S123" i="1"/>
  <c r="T123" i="1"/>
  <c r="U123" i="1"/>
  <c r="V123" i="1"/>
  <c r="W123" i="1"/>
  <c r="Z123" i="1"/>
  <c r="F127" i="1"/>
  <c r="I127" i="1"/>
  <c r="L127" i="1"/>
  <c r="O127" i="1"/>
  <c r="R127" i="1"/>
  <c r="U127" i="1"/>
  <c r="X127" i="1"/>
  <c r="Y127" i="1"/>
  <c r="Z127" i="1"/>
  <c r="AA127" i="1"/>
  <c r="F128" i="1"/>
  <c r="I128" i="1"/>
  <c r="L128" i="1"/>
  <c r="O128" i="1"/>
  <c r="R128" i="1"/>
  <c r="U128" i="1"/>
  <c r="X128" i="1"/>
  <c r="Y128" i="1"/>
  <c r="AA128" i="1" s="1"/>
  <c r="Z128" i="1"/>
  <c r="F129" i="1"/>
  <c r="I129" i="1"/>
  <c r="L129" i="1"/>
  <c r="O129" i="1"/>
  <c r="R129" i="1"/>
  <c r="U129" i="1"/>
  <c r="X129" i="1"/>
  <c r="Y129" i="1"/>
  <c r="Z129" i="1"/>
  <c r="AA129" i="1"/>
  <c r="F130" i="1"/>
  <c r="I130" i="1"/>
  <c r="L130" i="1"/>
  <c r="O130" i="1"/>
  <c r="O133" i="1" s="1"/>
  <c r="O154" i="1" s="1"/>
  <c r="R130" i="1"/>
  <c r="U130" i="1"/>
  <c r="X130" i="1"/>
  <c r="Y130" i="1"/>
  <c r="AA130" i="1" s="1"/>
  <c r="Z130" i="1"/>
  <c r="F131" i="1"/>
  <c r="I131" i="1"/>
  <c r="L131" i="1"/>
  <c r="O131" i="1"/>
  <c r="R131" i="1"/>
  <c r="U131" i="1"/>
  <c r="X131" i="1"/>
  <c r="Y131" i="1"/>
  <c r="Z131" i="1"/>
  <c r="AA131" i="1"/>
  <c r="F132" i="1"/>
  <c r="I132" i="1"/>
  <c r="L132" i="1"/>
  <c r="O132" i="1"/>
  <c r="R132" i="1"/>
  <c r="U132" i="1"/>
  <c r="X132" i="1"/>
  <c r="Y132" i="1"/>
  <c r="AA132" i="1" s="1"/>
  <c r="Z132" i="1"/>
  <c r="D133" i="1"/>
  <c r="E133" i="1"/>
  <c r="F133" i="1"/>
  <c r="G133" i="1"/>
  <c r="H133" i="1"/>
  <c r="I133" i="1"/>
  <c r="J133" i="1"/>
  <c r="K133" i="1"/>
  <c r="L133" i="1"/>
  <c r="M133" i="1"/>
  <c r="N133" i="1"/>
  <c r="P133" i="1"/>
  <c r="Q133" i="1"/>
  <c r="R133" i="1"/>
  <c r="S133" i="1"/>
  <c r="T133" i="1"/>
  <c r="U133" i="1"/>
  <c r="V133" i="1"/>
  <c r="W133" i="1"/>
  <c r="X133" i="1"/>
  <c r="Y133" i="1"/>
  <c r="Z133" i="1"/>
  <c r="F135" i="1"/>
  <c r="F138" i="1" s="1"/>
  <c r="F154" i="1" s="1"/>
  <c r="I135" i="1"/>
  <c r="L135" i="1"/>
  <c r="O135" i="1"/>
  <c r="R135" i="1"/>
  <c r="R138" i="1" s="1"/>
  <c r="R154" i="1" s="1"/>
  <c r="U135" i="1"/>
  <c r="X135" i="1"/>
  <c r="Y135" i="1"/>
  <c r="Z135" i="1"/>
  <c r="Z138" i="1" s="1"/>
  <c r="AA135" i="1"/>
  <c r="F136" i="1"/>
  <c r="AA136" i="1" s="1"/>
  <c r="I136" i="1"/>
  <c r="L136" i="1"/>
  <c r="O136" i="1"/>
  <c r="R136" i="1"/>
  <c r="U136" i="1"/>
  <c r="X136" i="1"/>
  <c r="Y136" i="1"/>
  <c r="Z136" i="1"/>
  <c r="F137" i="1"/>
  <c r="I137" i="1"/>
  <c r="AA137" i="1" s="1"/>
  <c r="O137" i="1"/>
  <c r="R137" i="1"/>
  <c r="U137" i="1"/>
  <c r="X137" i="1"/>
  <c r="Y137" i="1"/>
  <c r="Z137" i="1"/>
  <c r="D138" i="1"/>
  <c r="E138" i="1"/>
  <c r="G138" i="1"/>
  <c r="H138" i="1"/>
  <c r="I138" i="1"/>
  <c r="J138" i="1"/>
  <c r="K138" i="1"/>
  <c r="L138" i="1"/>
  <c r="M138" i="1"/>
  <c r="N138" i="1"/>
  <c r="O138" i="1"/>
  <c r="P138" i="1"/>
  <c r="Q138" i="1"/>
  <c r="S138" i="1"/>
  <c r="T138" i="1"/>
  <c r="U138" i="1"/>
  <c r="V138" i="1"/>
  <c r="W138" i="1"/>
  <c r="X138" i="1"/>
  <c r="Y138" i="1"/>
  <c r="F140" i="1"/>
  <c r="I140" i="1"/>
  <c r="L140" i="1"/>
  <c r="O140" i="1"/>
  <c r="R140" i="1"/>
  <c r="U140" i="1"/>
  <c r="X140" i="1"/>
  <c r="Y140" i="1"/>
  <c r="Z140" i="1"/>
  <c r="AA140" i="1"/>
  <c r="F141" i="1"/>
  <c r="I141" i="1"/>
  <c r="L141" i="1"/>
  <c r="L143" i="1" s="1"/>
  <c r="O141" i="1"/>
  <c r="R141" i="1"/>
  <c r="U141" i="1"/>
  <c r="X141" i="1"/>
  <c r="X143" i="1" s="1"/>
  <c r="Y141" i="1"/>
  <c r="Z141" i="1"/>
  <c r="AA141" i="1"/>
  <c r="F142" i="1"/>
  <c r="I142" i="1"/>
  <c r="L142" i="1"/>
  <c r="O142" i="1"/>
  <c r="AA142" i="1" s="1"/>
  <c r="R142" i="1"/>
  <c r="U142" i="1"/>
  <c r="X142" i="1"/>
  <c r="Y142" i="1"/>
  <c r="Z142" i="1"/>
  <c r="D143" i="1"/>
  <c r="E143" i="1"/>
  <c r="F143" i="1"/>
  <c r="G143" i="1"/>
  <c r="H143" i="1"/>
  <c r="I143" i="1"/>
  <c r="J143" i="1"/>
  <c r="K143" i="1"/>
  <c r="M143" i="1"/>
  <c r="N143" i="1"/>
  <c r="O143" i="1"/>
  <c r="P143" i="1"/>
  <c r="Q143" i="1"/>
  <c r="R143" i="1"/>
  <c r="S143" i="1"/>
  <c r="T143" i="1"/>
  <c r="U143" i="1"/>
  <c r="V143" i="1"/>
  <c r="W143" i="1"/>
  <c r="Y143" i="1"/>
  <c r="Z143" i="1"/>
  <c r="F145" i="1"/>
  <c r="I145" i="1"/>
  <c r="L145" i="1"/>
  <c r="L147" i="1" s="1"/>
  <c r="O145" i="1"/>
  <c r="R145" i="1"/>
  <c r="U145" i="1"/>
  <c r="X145" i="1"/>
  <c r="X147" i="1" s="1"/>
  <c r="Y145" i="1"/>
  <c r="Z145" i="1"/>
  <c r="AA145" i="1"/>
  <c r="F146" i="1"/>
  <c r="I146" i="1"/>
  <c r="L146" i="1"/>
  <c r="O146" i="1"/>
  <c r="AA146" i="1" s="1"/>
  <c r="AA147" i="1" s="1"/>
  <c r="R146" i="1"/>
  <c r="U146" i="1"/>
  <c r="X146" i="1"/>
  <c r="Y146" i="1"/>
  <c r="Z146" i="1"/>
  <c r="D147" i="1"/>
  <c r="E147" i="1"/>
  <c r="F147" i="1"/>
  <c r="G147" i="1"/>
  <c r="H147" i="1"/>
  <c r="I147" i="1"/>
  <c r="J147" i="1"/>
  <c r="K147" i="1"/>
  <c r="M147" i="1"/>
  <c r="N147" i="1"/>
  <c r="O147" i="1"/>
  <c r="P147" i="1"/>
  <c r="Q147" i="1"/>
  <c r="Z147" i="1" s="1"/>
  <c r="R147" i="1"/>
  <c r="S147" i="1"/>
  <c r="T147" i="1"/>
  <c r="U147" i="1"/>
  <c r="V147" i="1"/>
  <c r="W147" i="1"/>
  <c r="Y147" i="1"/>
  <c r="F149" i="1"/>
  <c r="I149" i="1"/>
  <c r="L149" i="1"/>
  <c r="O149" i="1"/>
  <c r="R149" i="1"/>
  <c r="U149" i="1"/>
  <c r="X149" i="1"/>
  <c r="Y149" i="1"/>
  <c r="Z149" i="1"/>
  <c r="AA149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D154" i="1"/>
  <c r="E154" i="1"/>
  <c r="G154" i="1"/>
  <c r="H154" i="1"/>
  <c r="I154" i="1"/>
  <c r="J154" i="1"/>
  <c r="K154" i="1"/>
  <c r="M154" i="1"/>
  <c r="N154" i="1"/>
  <c r="P154" i="1"/>
  <c r="Q154" i="1"/>
  <c r="S154" i="1"/>
  <c r="T154" i="1"/>
  <c r="U154" i="1"/>
  <c r="V154" i="1"/>
  <c r="W154" i="1"/>
  <c r="Y154" i="1"/>
  <c r="Z154" i="1"/>
  <c r="F158" i="1"/>
  <c r="F160" i="1" s="1"/>
  <c r="F182" i="1" s="1"/>
  <c r="I158" i="1"/>
  <c r="L158" i="1"/>
  <c r="O158" i="1"/>
  <c r="R158" i="1"/>
  <c r="R160" i="1" s="1"/>
  <c r="R182" i="1" s="1"/>
  <c r="U158" i="1"/>
  <c r="X158" i="1"/>
  <c r="Y158" i="1"/>
  <c r="Z158" i="1"/>
  <c r="AA158" i="1"/>
  <c r="F159" i="1"/>
  <c r="I159" i="1"/>
  <c r="L159" i="1"/>
  <c r="AA159" i="1" s="1"/>
  <c r="O159" i="1"/>
  <c r="R159" i="1"/>
  <c r="U159" i="1"/>
  <c r="X159" i="1"/>
  <c r="Y159" i="1"/>
  <c r="Z159" i="1"/>
  <c r="D160" i="1"/>
  <c r="E160" i="1"/>
  <c r="Z160" i="1" s="1"/>
  <c r="G160" i="1"/>
  <c r="H160" i="1"/>
  <c r="I160" i="1"/>
  <c r="J160" i="1"/>
  <c r="K160" i="1"/>
  <c r="L160" i="1"/>
  <c r="M160" i="1"/>
  <c r="N160" i="1"/>
  <c r="O160" i="1"/>
  <c r="P160" i="1"/>
  <c r="Q160" i="1"/>
  <c r="S160" i="1"/>
  <c r="T160" i="1"/>
  <c r="U160" i="1"/>
  <c r="V160" i="1"/>
  <c r="W160" i="1"/>
  <c r="X160" i="1"/>
  <c r="Y160" i="1"/>
  <c r="F162" i="1"/>
  <c r="I162" i="1"/>
  <c r="L162" i="1"/>
  <c r="O162" i="1"/>
  <c r="R162" i="1"/>
  <c r="U162" i="1"/>
  <c r="X162" i="1"/>
  <c r="Y162" i="1"/>
  <c r="Z162" i="1"/>
  <c r="AA162" i="1"/>
  <c r="F164" i="1"/>
  <c r="I164" i="1"/>
  <c r="L164" i="1"/>
  <c r="AA164" i="1" s="1"/>
  <c r="O164" i="1"/>
  <c r="R164" i="1"/>
  <c r="U164" i="1"/>
  <c r="X164" i="1"/>
  <c r="Y164" i="1"/>
  <c r="Z164" i="1"/>
  <c r="F165" i="1"/>
  <c r="I165" i="1"/>
  <c r="L165" i="1"/>
  <c r="O165" i="1"/>
  <c r="R165" i="1"/>
  <c r="U165" i="1"/>
  <c r="X165" i="1"/>
  <c r="Y165" i="1"/>
  <c r="Z165" i="1"/>
  <c r="AA165" i="1"/>
  <c r="F166" i="1"/>
  <c r="I166" i="1"/>
  <c r="L166" i="1"/>
  <c r="AA166" i="1" s="1"/>
  <c r="AA180" i="1" s="1"/>
  <c r="O166" i="1"/>
  <c r="R166" i="1"/>
  <c r="U166" i="1"/>
  <c r="X166" i="1"/>
  <c r="Y166" i="1"/>
  <c r="Z166" i="1"/>
  <c r="F167" i="1"/>
  <c r="I167" i="1"/>
  <c r="L167" i="1"/>
  <c r="O167" i="1"/>
  <c r="R167" i="1"/>
  <c r="U167" i="1"/>
  <c r="X167" i="1"/>
  <c r="Y167" i="1"/>
  <c r="Z167" i="1"/>
  <c r="AA167" i="1"/>
  <c r="F168" i="1"/>
  <c r="I168" i="1"/>
  <c r="L168" i="1"/>
  <c r="L174" i="1" s="1"/>
  <c r="L182" i="1" s="1"/>
  <c r="O168" i="1"/>
  <c r="R168" i="1"/>
  <c r="U168" i="1"/>
  <c r="X168" i="1"/>
  <c r="Y168" i="1"/>
  <c r="Z168" i="1"/>
  <c r="F169" i="1"/>
  <c r="I169" i="1"/>
  <c r="L169" i="1"/>
  <c r="O169" i="1"/>
  <c r="R169" i="1"/>
  <c r="U169" i="1"/>
  <c r="X169" i="1"/>
  <c r="Y169" i="1"/>
  <c r="Z169" i="1"/>
  <c r="AA169" i="1"/>
  <c r="F170" i="1"/>
  <c r="I170" i="1"/>
  <c r="L170" i="1"/>
  <c r="AA170" i="1" s="1"/>
  <c r="O170" i="1"/>
  <c r="R170" i="1"/>
  <c r="U170" i="1"/>
  <c r="X170" i="1"/>
  <c r="X174" i="1" s="1"/>
  <c r="X182" i="1" s="1"/>
  <c r="Y170" i="1"/>
  <c r="Z170" i="1"/>
  <c r="F171" i="1"/>
  <c r="I171" i="1"/>
  <c r="L171" i="1"/>
  <c r="O171" i="1"/>
  <c r="R171" i="1"/>
  <c r="U171" i="1"/>
  <c r="X171" i="1"/>
  <c r="Y171" i="1"/>
  <c r="Z171" i="1"/>
  <c r="AA171" i="1"/>
  <c r="F172" i="1"/>
  <c r="I172" i="1"/>
  <c r="L172" i="1"/>
  <c r="AA172" i="1" s="1"/>
  <c r="O172" i="1"/>
  <c r="R172" i="1"/>
  <c r="U172" i="1"/>
  <c r="X172" i="1"/>
  <c r="Y172" i="1"/>
  <c r="Z172" i="1"/>
  <c r="F173" i="1"/>
  <c r="I173" i="1"/>
  <c r="I174" i="1" s="1"/>
  <c r="I182" i="1" s="1"/>
  <c r="L173" i="1"/>
  <c r="O173" i="1"/>
  <c r="R173" i="1"/>
  <c r="U173" i="1"/>
  <c r="U174" i="1" s="1"/>
  <c r="U182" i="1" s="1"/>
  <c r="X173" i="1"/>
  <c r="Y173" i="1"/>
  <c r="Z173" i="1"/>
  <c r="AA173" i="1"/>
  <c r="D174" i="1"/>
  <c r="E174" i="1"/>
  <c r="F174" i="1"/>
  <c r="G174" i="1"/>
  <c r="Y174" i="1" s="1"/>
  <c r="H174" i="1"/>
  <c r="J174" i="1"/>
  <c r="K174" i="1"/>
  <c r="M174" i="1"/>
  <c r="N174" i="1"/>
  <c r="O174" i="1"/>
  <c r="P174" i="1"/>
  <c r="Q174" i="1"/>
  <c r="R174" i="1"/>
  <c r="S174" i="1"/>
  <c r="T174" i="1"/>
  <c r="V174" i="1"/>
  <c r="W174" i="1"/>
  <c r="Z174" i="1" s="1"/>
  <c r="F176" i="1"/>
  <c r="I176" i="1"/>
  <c r="L176" i="1"/>
  <c r="AA176" i="1" s="1"/>
  <c r="O176" i="1"/>
  <c r="R176" i="1"/>
  <c r="U176" i="1"/>
  <c r="X176" i="1"/>
  <c r="Y176" i="1"/>
  <c r="Z176" i="1"/>
  <c r="D179" i="1"/>
  <c r="E179" i="1"/>
  <c r="Z179" i="1" s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AA179" i="1" s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D182" i="1"/>
  <c r="E182" i="1"/>
  <c r="G182" i="1"/>
  <c r="H182" i="1"/>
  <c r="J182" i="1"/>
  <c r="K182" i="1"/>
  <c r="M182" i="1"/>
  <c r="N182" i="1"/>
  <c r="O182" i="1"/>
  <c r="P182" i="1"/>
  <c r="Q182" i="1"/>
  <c r="S182" i="1"/>
  <c r="T182" i="1"/>
  <c r="V182" i="1"/>
  <c r="W182" i="1"/>
  <c r="Y182" i="1"/>
  <c r="F186" i="1"/>
  <c r="I186" i="1"/>
  <c r="L186" i="1"/>
  <c r="O186" i="1"/>
  <c r="R186" i="1"/>
  <c r="U186" i="1"/>
  <c r="X186" i="1"/>
  <c r="Y186" i="1"/>
  <c r="Z186" i="1"/>
  <c r="AA186" i="1"/>
  <c r="F187" i="1"/>
  <c r="I187" i="1"/>
  <c r="L187" i="1"/>
  <c r="AA187" i="1" s="1"/>
  <c r="O187" i="1"/>
  <c r="R187" i="1"/>
  <c r="U187" i="1"/>
  <c r="X187" i="1"/>
  <c r="Y187" i="1"/>
  <c r="Z187" i="1"/>
  <c r="F188" i="1"/>
  <c r="F198" i="1" s="1"/>
  <c r="F204" i="1" s="1"/>
  <c r="F208" i="1" s="1"/>
  <c r="I188" i="1"/>
  <c r="L188" i="1"/>
  <c r="O188" i="1"/>
  <c r="R188" i="1"/>
  <c r="U188" i="1"/>
  <c r="X188" i="1"/>
  <c r="Y188" i="1"/>
  <c r="Z188" i="1"/>
  <c r="AA188" i="1"/>
  <c r="F189" i="1"/>
  <c r="I189" i="1"/>
  <c r="L189" i="1"/>
  <c r="AA189" i="1" s="1"/>
  <c r="AA198" i="1" s="1"/>
  <c r="AA201" i="1" s="1"/>
  <c r="O189" i="1"/>
  <c r="O198" i="1" s="1"/>
  <c r="O204" i="1" s="1"/>
  <c r="O208" i="1" s="1"/>
  <c r="R189" i="1"/>
  <c r="U189" i="1"/>
  <c r="X189" i="1"/>
  <c r="Y189" i="1"/>
  <c r="Z189" i="1"/>
  <c r="F190" i="1"/>
  <c r="I190" i="1"/>
  <c r="L190" i="1"/>
  <c r="O190" i="1"/>
  <c r="R190" i="1"/>
  <c r="U190" i="1"/>
  <c r="X190" i="1"/>
  <c r="Y190" i="1"/>
  <c r="Z190" i="1"/>
  <c r="AA190" i="1"/>
  <c r="F191" i="1"/>
  <c r="I191" i="1"/>
  <c r="L191" i="1"/>
  <c r="AA191" i="1" s="1"/>
  <c r="O191" i="1"/>
  <c r="R191" i="1"/>
  <c r="U191" i="1"/>
  <c r="X191" i="1"/>
  <c r="Y191" i="1"/>
  <c r="Z191" i="1"/>
  <c r="F192" i="1"/>
  <c r="I192" i="1"/>
  <c r="L192" i="1"/>
  <c r="O192" i="1"/>
  <c r="R192" i="1"/>
  <c r="U192" i="1"/>
  <c r="X192" i="1"/>
  <c r="Y192" i="1"/>
  <c r="Z192" i="1"/>
  <c r="AA192" i="1"/>
  <c r="F193" i="1"/>
  <c r="I193" i="1"/>
  <c r="L193" i="1"/>
  <c r="AA193" i="1" s="1"/>
  <c r="O193" i="1"/>
  <c r="R193" i="1"/>
  <c r="U193" i="1"/>
  <c r="X193" i="1"/>
  <c r="Y193" i="1"/>
  <c r="Z193" i="1"/>
  <c r="F194" i="1"/>
  <c r="F199" i="1" s="1"/>
  <c r="F205" i="1" s="1"/>
  <c r="I194" i="1"/>
  <c r="L194" i="1"/>
  <c r="O194" i="1"/>
  <c r="R194" i="1"/>
  <c r="R199" i="1" s="1"/>
  <c r="R205" i="1" s="1"/>
  <c r="R208" i="1" s="1"/>
  <c r="U194" i="1"/>
  <c r="X194" i="1"/>
  <c r="Y194" i="1"/>
  <c r="Z194" i="1"/>
  <c r="Z199" i="1" s="1"/>
  <c r="Z201" i="1" s="1"/>
  <c r="AA194" i="1"/>
  <c r="AA199" i="1" s="1"/>
  <c r="F195" i="1"/>
  <c r="I195" i="1"/>
  <c r="L195" i="1"/>
  <c r="AA195" i="1" s="1"/>
  <c r="AA200" i="1" s="1"/>
  <c r="O195" i="1"/>
  <c r="O200" i="1" s="1"/>
  <c r="R195" i="1"/>
  <c r="U195" i="1"/>
  <c r="X195" i="1"/>
  <c r="Y195" i="1"/>
  <c r="Z195" i="1"/>
  <c r="D198" i="1"/>
  <c r="E198" i="1"/>
  <c r="G198" i="1"/>
  <c r="H198" i="1"/>
  <c r="I198" i="1"/>
  <c r="J198" i="1"/>
  <c r="K198" i="1"/>
  <c r="L198" i="1"/>
  <c r="M198" i="1"/>
  <c r="N198" i="1"/>
  <c r="P198" i="1"/>
  <c r="Q198" i="1"/>
  <c r="R198" i="1"/>
  <c r="S198" i="1"/>
  <c r="T198" i="1"/>
  <c r="U198" i="1"/>
  <c r="V198" i="1"/>
  <c r="W198" i="1"/>
  <c r="X198" i="1"/>
  <c r="Y198" i="1"/>
  <c r="Z198" i="1"/>
  <c r="D199" i="1"/>
  <c r="E199" i="1"/>
  <c r="G199" i="1"/>
  <c r="H199" i="1"/>
  <c r="I199" i="1"/>
  <c r="J199" i="1"/>
  <c r="K199" i="1"/>
  <c r="L199" i="1"/>
  <c r="M199" i="1"/>
  <c r="N199" i="1"/>
  <c r="O199" i="1"/>
  <c r="P199" i="1"/>
  <c r="Q199" i="1"/>
  <c r="S199" i="1"/>
  <c r="T199" i="1"/>
  <c r="U199" i="1"/>
  <c r="V199" i="1"/>
  <c r="W199" i="1"/>
  <c r="X199" i="1"/>
  <c r="Y199" i="1"/>
  <c r="D200" i="1"/>
  <c r="E200" i="1"/>
  <c r="F200" i="1"/>
  <c r="G200" i="1"/>
  <c r="H200" i="1"/>
  <c r="I200" i="1"/>
  <c r="J200" i="1"/>
  <c r="K200" i="1"/>
  <c r="L200" i="1"/>
  <c r="M200" i="1"/>
  <c r="N200" i="1"/>
  <c r="P200" i="1"/>
  <c r="Q200" i="1"/>
  <c r="R200" i="1"/>
  <c r="S200" i="1"/>
  <c r="T200" i="1"/>
  <c r="U200" i="1"/>
  <c r="V200" i="1"/>
  <c r="W200" i="1"/>
  <c r="X200" i="1"/>
  <c r="Y200" i="1"/>
  <c r="Z200" i="1"/>
  <c r="D201" i="1"/>
  <c r="E201" i="1"/>
  <c r="F201" i="1"/>
  <c r="G201" i="1"/>
  <c r="H201" i="1"/>
  <c r="I201" i="1"/>
  <c r="J201" i="1"/>
  <c r="K201" i="1"/>
  <c r="L201" i="1"/>
  <c r="M201" i="1"/>
  <c r="N201" i="1"/>
  <c r="P201" i="1"/>
  <c r="Q201" i="1"/>
  <c r="R201" i="1"/>
  <c r="S201" i="1"/>
  <c r="T201" i="1"/>
  <c r="U201" i="1"/>
  <c r="V201" i="1"/>
  <c r="W201" i="1"/>
  <c r="X201" i="1"/>
  <c r="Y201" i="1"/>
  <c r="D204" i="1"/>
  <c r="E204" i="1"/>
  <c r="G204" i="1"/>
  <c r="H204" i="1"/>
  <c r="I204" i="1"/>
  <c r="J204" i="1"/>
  <c r="K204" i="1"/>
  <c r="L204" i="1"/>
  <c r="M204" i="1"/>
  <c r="N204" i="1"/>
  <c r="P204" i="1"/>
  <c r="Q204" i="1"/>
  <c r="R204" i="1"/>
  <c r="S204" i="1"/>
  <c r="T204" i="1"/>
  <c r="U204" i="1"/>
  <c r="V204" i="1"/>
  <c r="W204" i="1"/>
  <c r="X204" i="1"/>
  <c r="Y204" i="1"/>
  <c r="D205" i="1"/>
  <c r="E205" i="1"/>
  <c r="Z205" i="1" s="1"/>
  <c r="G205" i="1"/>
  <c r="H205" i="1"/>
  <c r="J205" i="1"/>
  <c r="K205" i="1"/>
  <c r="L205" i="1"/>
  <c r="M205" i="1"/>
  <c r="N205" i="1"/>
  <c r="O205" i="1"/>
  <c r="P205" i="1"/>
  <c r="Q205" i="1"/>
  <c r="S205" i="1"/>
  <c r="T205" i="1"/>
  <c r="V205" i="1"/>
  <c r="W205" i="1"/>
  <c r="X205" i="1"/>
  <c r="Y205" i="1"/>
  <c r="AA205" i="1" s="1"/>
  <c r="D206" i="1"/>
  <c r="E206" i="1"/>
  <c r="Z206" i="1" s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AA206" i="1" s="1"/>
  <c r="D207" i="1"/>
  <c r="E207" i="1"/>
  <c r="Z207" i="1" s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AA207" i="1" s="1"/>
  <c r="D208" i="1"/>
  <c r="E208" i="1"/>
  <c r="G208" i="1"/>
  <c r="H208" i="1"/>
  <c r="J208" i="1"/>
  <c r="K208" i="1"/>
  <c r="L208" i="1"/>
  <c r="M208" i="1"/>
  <c r="N208" i="1"/>
  <c r="P208" i="1"/>
  <c r="Q208" i="1"/>
  <c r="S208" i="1"/>
  <c r="T208" i="1"/>
  <c r="V208" i="1"/>
  <c r="W208" i="1"/>
  <c r="X208" i="1"/>
  <c r="Y208" i="1"/>
  <c r="Z182" i="1" l="1"/>
  <c r="Z204" i="1"/>
  <c r="Z208" i="1" s="1"/>
  <c r="AA208" i="1" s="1"/>
  <c r="R123" i="1"/>
  <c r="X154" i="1"/>
  <c r="L154" i="1"/>
  <c r="L123" i="1"/>
  <c r="AA160" i="1"/>
  <c r="AA143" i="1"/>
  <c r="AA153" i="1"/>
  <c r="AA138" i="1"/>
  <c r="AA154" i="1" s="1"/>
  <c r="AA133" i="1"/>
  <c r="AA152" i="1"/>
  <c r="O201" i="1"/>
  <c r="AA168" i="1"/>
  <c r="AA174" i="1" s="1"/>
  <c r="Y120" i="1"/>
  <c r="Y123" i="1" s="1"/>
  <c r="X83" i="1"/>
  <c r="L83" i="1"/>
  <c r="AA114" i="1"/>
  <c r="AA108" i="1"/>
  <c r="AA120" i="1" s="1"/>
  <c r="F103" i="1"/>
  <c r="F123" i="1" s="1"/>
  <c r="U120" i="1"/>
  <c r="U205" i="1" s="1"/>
  <c r="U208" i="1" s="1"/>
  <c r="I120" i="1"/>
  <c r="I205" i="1" s="1"/>
  <c r="I208" i="1" s="1"/>
  <c r="AA89" i="1"/>
  <c r="AA36" i="1"/>
  <c r="AA39" i="1" s="1"/>
  <c r="Y116" i="1"/>
  <c r="AA110" i="1"/>
  <c r="AA122" i="1" s="1"/>
  <c r="AA111" i="1"/>
  <c r="AA101" i="1"/>
  <c r="AA103" i="1" s="1"/>
  <c r="Z98" i="1"/>
  <c r="AA98" i="1"/>
  <c r="AA68" i="1"/>
  <c r="AA81" i="1"/>
  <c r="AA43" i="1"/>
  <c r="F111" i="1"/>
  <c r="Y103" i="1"/>
  <c r="U83" i="1"/>
  <c r="I83" i="1"/>
  <c r="AA82" i="1"/>
  <c r="AA83" i="1"/>
  <c r="AA21" i="1"/>
  <c r="AA48" i="1"/>
  <c r="I39" i="1"/>
  <c r="AA51" i="1" l="1"/>
  <c r="AA116" i="1"/>
  <c r="AA119" i="1"/>
  <c r="AA123" i="1" s="1"/>
  <c r="AA181" i="1"/>
  <c r="AA182" i="1" s="1"/>
  <c r="AA204" i="1" l="1"/>
</calcChain>
</file>

<file path=xl/sharedStrings.xml><?xml version="1.0" encoding="utf-8"?>
<sst xmlns="http://schemas.openxmlformats.org/spreadsheetml/2006/main" count="198" uniqueCount="155">
  <si>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</si>
  <si>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</si>
  <si>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</si>
  <si>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</si>
  <si>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</si>
  <si>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</si>
  <si>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</si>
  <si>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</si>
  <si>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</si>
  <si>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Graduate Certificate</t>
  </si>
  <si>
    <t>Nursing Education -Master's</t>
  </si>
  <si>
    <t>Family Nurse Practitioner - Post Master's Cert.</t>
  </si>
  <si>
    <t>Family Nurse Practitioner-Master's</t>
  </si>
  <si>
    <t>Adult Gerontological Nurse Practit PMCert.</t>
  </si>
  <si>
    <t>Adult Gerontological Nurse Practit. -Master's</t>
  </si>
  <si>
    <t>Adult Acute Care Nursing Specialist</t>
  </si>
  <si>
    <t>Nursing Anesthesia - Post Master's Certificate</t>
  </si>
  <si>
    <t>Nursing Anesthesia -Master's</t>
  </si>
  <si>
    <t>School of Nursing</t>
  </si>
  <si>
    <t>PhD</t>
  </si>
  <si>
    <t>SHS Total</t>
  </si>
  <si>
    <t>Wellness, Health Promotion</t>
  </si>
  <si>
    <t>Physical Therapy Total</t>
  </si>
  <si>
    <t>Complementary Med. &amp; Wellness Grad. Cert.</t>
  </si>
  <si>
    <t>Teaching &amp; Learning For Rehab Professionals</t>
  </si>
  <si>
    <t>Neurological Rehabilitation</t>
  </si>
  <si>
    <t>Orthopedics Graduate Certificate</t>
  </si>
  <si>
    <t>Pediatric Rehabilitation Graduate Certificat</t>
  </si>
  <si>
    <t>OMPT Graduate Certificate</t>
  </si>
  <si>
    <t>Physical Therapy tDPT</t>
  </si>
  <si>
    <t>Physical Therapy DScPT</t>
  </si>
  <si>
    <t>Physical Therapy DPT</t>
  </si>
  <si>
    <t>Physical Therapy-Master's</t>
  </si>
  <si>
    <t>Safety Management -Master's</t>
  </si>
  <si>
    <t>Exercise Science Total</t>
  </si>
  <si>
    <t>Clinical Exercise Science - Grad. Cert.</t>
  </si>
  <si>
    <t>Exercise Science -Master's</t>
  </si>
  <si>
    <t>School of Health Sciences</t>
  </si>
  <si>
    <t>SECS Total</t>
  </si>
  <si>
    <t>Engineering/Indust. Management -Master's</t>
  </si>
  <si>
    <t>Mechanical Engineering Total</t>
  </si>
  <si>
    <t>Mechanical Engineering - Ph.D</t>
  </si>
  <si>
    <t>Mechanical Engineering-Master's</t>
  </si>
  <si>
    <t>Systems Engineering Total</t>
  </si>
  <si>
    <t>Systems Engineering - Ph.D</t>
  </si>
  <si>
    <t>Systems Engineering -Master's</t>
  </si>
  <si>
    <t>Industrial &amp; Systems Engineering -Master's</t>
  </si>
  <si>
    <t>Electrical Engineering Total</t>
  </si>
  <si>
    <t xml:space="preserve">Electrical &amp; Computer Engineering - PhD </t>
  </si>
  <si>
    <t>Embedded Systems -Master's</t>
  </si>
  <si>
    <t>Electrical &amp; Computer Engineering-Master's</t>
  </si>
  <si>
    <t>CSE Total</t>
  </si>
  <si>
    <t>Computer Science &amp; Informatics - Ph.d</t>
  </si>
  <si>
    <t>Software Engineering -Master's</t>
  </si>
  <si>
    <t>Software Engineering  &amp; Info Tech-Master's</t>
  </si>
  <si>
    <t>Info Systems Engineering -Master's</t>
  </si>
  <si>
    <t>Computer Sci. &amp; Engineering - Master's</t>
  </si>
  <si>
    <t>Computer Science - Master's</t>
  </si>
  <si>
    <t>School of Engineering &amp; Computer Science</t>
  </si>
  <si>
    <t>6 &amp; 8</t>
  </si>
  <si>
    <t>Graduate Certificate</t>
  </si>
  <si>
    <t>SEHS Total</t>
  </si>
  <si>
    <t>TDES Totals</t>
  </si>
  <si>
    <t>Educational Studies - Master's</t>
  </si>
  <si>
    <t>Secondary Education - Master's</t>
  </si>
  <si>
    <t>Elementary Education - Master's</t>
  </si>
  <si>
    <t>Reading including Instructional Systems Total</t>
  </si>
  <si>
    <t>Reading - Ph.D</t>
  </si>
  <si>
    <t>Reading, Lang. Arts &amp; Lit. - Graduate Certificate</t>
  </si>
  <si>
    <t>Microcomputer Apps - Graduate Certificate</t>
  </si>
  <si>
    <t>Reading  - Master's</t>
  </si>
  <si>
    <t>Training &amp; Development - Master's</t>
  </si>
  <si>
    <t>Human Development/Child Studies Total</t>
  </si>
  <si>
    <t>Early Childhood - Ph.D.</t>
  </si>
  <si>
    <t>Special Education - Master's</t>
  </si>
  <si>
    <t>Early Childhood - Master's</t>
  </si>
  <si>
    <t xml:space="preserve">Education Leadership Totals </t>
  </si>
  <si>
    <t>Educational Leadership - Ph.D.</t>
  </si>
  <si>
    <t>Higher Education - Post Master's Cert.</t>
  </si>
  <si>
    <t>Educational Administration - Grad. Cert.</t>
  </si>
  <si>
    <t>4650/51</t>
  </si>
  <si>
    <t>Education Specialist - Grad. Cert.</t>
  </si>
  <si>
    <t>Educational Leadership - Master's</t>
  </si>
  <si>
    <t>Education - Master's</t>
  </si>
  <si>
    <t>Counseling Totals</t>
  </si>
  <si>
    <t>Counseling - Ph.D</t>
  </si>
  <si>
    <t>Counseling - Master's</t>
  </si>
  <si>
    <t>School of Education &amp; Human Services</t>
  </si>
  <si>
    <t>SBA Total</t>
  </si>
  <si>
    <t>Producation Operations Management - Grad. Cert.</t>
  </si>
  <si>
    <t>Human Resource Management - Grad. Cert.</t>
  </si>
  <si>
    <t>Marking - Graduate Certificate</t>
  </si>
  <si>
    <t>Management Information Systems Total</t>
  </si>
  <si>
    <t>Management Information Systems- Grad. Certificate</t>
  </si>
  <si>
    <t>Information Technology Management - Master's</t>
  </si>
  <si>
    <t>Management Total</t>
  </si>
  <si>
    <t>International Business - Graduate Certificate</t>
  </si>
  <si>
    <t>Business Administration - Graduate Certificate</t>
  </si>
  <si>
    <t>Management - Executive MBA</t>
  </si>
  <si>
    <t>MBA - Master's</t>
  </si>
  <si>
    <t>General Management - Graduate Certificate</t>
  </si>
  <si>
    <t>Finance - Graduate Certificate</t>
  </si>
  <si>
    <t>Business Economics - Graduate Certificate</t>
  </si>
  <si>
    <t>Accounting Total</t>
  </si>
  <si>
    <t>Accounting - Graduate Certificate</t>
  </si>
  <si>
    <t>Accounting - Master's</t>
  </si>
  <si>
    <t>School of Business Administration</t>
  </si>
  <si>
    <t>CAS Total</t>
  </si>
  <si>
    <t>Public Administration - Master's</t>
  </si>
  <si>
    <t>Physics Totals</t>
  </si>
  <si>
    <t xml:space="preserve">Biomed Sci: Medical Physics Ph.D. </t>
  </si>
  <si>
    <t>Physics - Master's</t>
  </si>
  <si>
    <t>MTD Total</t>
  </si>
  <si>
    <t>Music Education - Ph.D.</t>
  </si>
  <si>
    <t>Music Education - Grad Certificate</t>
  </si>
  <si>
    <t>Total Master's</t>
  </si>
  <si>
    <t>Conducting</t>
  </si>
  <si>
    <t>Piano Pedagogy</t>
  </si>
  <si>
    <t>Vocal Performance</t>
  </si>
  <si>
    <t>Vocal Pedagogy</t>
  </si>
  <si>
    <t>Music Education - Master's</t>
  </si>
  <si>
    <t>General Performance - Master's</t>
  </si>
  <si>
    <t>Mathematics Total</t>
  </si>
  <si>
    <t>Applied Mathematics - Ph.D.</t>
  </si>
  <si>
    <t>Statistical Methods - Graduate Certificate</t>
  </si>
  <si>
    <t>Mathematical Statistics - Master's</t>
  </si>
  <si>
    <t>Applied Mathematics - Master's</t>
  </si>
  <si>
    <t>Mathematics - Master's</t>
  </si>
  <si>
    <t>Linguistics Total</t>
  </si>
  <si>
    <t>Teaching ESL - Graduate Certificate</t>
  </si>
  <si>
    <t>Linguistics - Master's</t>
  </si>
  <si>
    <t>Liberal Studies Total  - Master's</t>
  </si>
  <si>
    <t>History Total - Master's</t>
  </si>
  <si>
    <t>English  Total - Master's</t>
  </si>
  <si>
    <t>Chemistry Total</t>
  </si>
  <si>
    <t>Biomed Science: Envi Chemistry - Ph.D.</t>
  </si>
  <si>
    <t>Chemistry - Master's</t>
  </si>
  <si>
    <t>Biological Sciences  Total - Master's</t>
  </si>
  <si>
    <t>COLLEGE OF ARTS AND SCIENCES</t>
  </si>
  <si>
    <t>UNIVERSITY PROGRAMS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</si>
  <si>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</si>
  <si>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</si>
  <si>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</si>
  <si>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</si>
  <si>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</si>
  <si>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</si>
  <si>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</si>
  <si>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</si>
  <si>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</si>
  <si>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</si>
  <si>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</si>
  <si>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</si>
  <si>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</si>
  <si>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</si>
  <si>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2009-2010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</si>
</sst>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" fillId="0" borderId="0" xfId="0" applyFont="1" applyFill="1"/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1" fillId="3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/>
    <xf numFmtId="3" fontId="2" fillId="8" borderId="4" xfId="0" applyNumberFormat="1" applyFont="1" applyFill="1" applyBorder="1" applyAlignment="1">
      <alignment vertical="center"/>
    </xf>
    <xf numFmtId="3" fontId="2" fillId="8" borderId="0" xfId="0" applyNumberFormat="1" applyFont="1" applyFill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3" fontId="2" fillId="9" borderId="2" xfId="0" applyNumberFormat="1" applyFont="1" applyFill="1" applyBorder="1" applyAlignment="1">
      <alignment vertical="center"/>
    </xf>
    <xf numFmtId="3" fontId="2" fillId="9" borderId="3" xfId="0" applyNumberFormat="1" applyFont="1" applyFill="1" applyBorder="1" applyAlignment="1">
      <alignment vertical="center"/>
    </xf>
    <xf numFmtId="3" fontId="2" fillId="9" borderId="6" xfId="0" applyNumberFormat="1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0" fontId="2" fillId="0" borderId="0" xfId="0" applyFont="1" applyBorder="1"/>
    <xf numFmtId="3" fontId="1" fillId="3" borderId="0" xfId="0" applyNumberFormat="1" applyFont="1" applyFill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1" fillId="0" borderId="0" xfId="0" applyFont="1" applyFill="1" applyBorder="1"/>
    <xf numFmtId="3" fontId="2" fillId="11" borderId="2" xfId="0" applyNumberFormat="1" applyFont="1" applyFill="1" applyBorder="1" applyAlignment="1">
      <alignment vertical="center"/>
    </xf>
    <xf numFmtId="3" fontId="2" fillId="11" borderId="3" xfId="0" applyNumberFormat="1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3" fontId="2" fillId="11" borderId="6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3" fontId="2" fillId="12" borderId="2" xfId="0" applyNumberFormat="1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/>
    </xf>
    <xf numFmtId="3" fontId="2" fillId="13" borderId="2" xfId="0" applyNumberFormat="1" applyFont="1" applyFill="1" applyBorder="1" applyAlignment="1">
      <alignment vertical="center"/>
    </xf>
    <xf numFmtId="3" fontId="2" fillId="13" borderId="3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/>
    </xf>
    <xf numFmtId="3" fontId="4" fillId="14" borderId="2" xfId="0" applyNumberFormat="1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0" fontId="4" fillId="14" borderId="6" xfId="0" applyFont="1" applyFill="1" applyBorder="1" applyAlignment="1">
      <alignment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</xf>
    <xf numFmtId="3" fontId="2" fillId="15" borderId="2" xfId="0" applyNumberFormat="1" applyFont="1" applyFill="1" applyBorder="1" applyAlignment="1">
      <alignment vertical="center"/>
    </xf>
    <xf numFmtId="3" fontId="2" fillId="15" borderId="3" xfId="0" applyNumberFormat="1" applyFont="1" applyFill="1" applyBorder="1" applyAlignment="1">
      <alignment vertical="center"/>
    </xf>
    <xf numFmtId="3" fontId="2" fillId="15" borderId="6" xfId="0" applyNumberFormat="1" applyFont="1" applyFill="1" applyBorder="1" applyAlignment="1">
      <alignment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vertical="center"/>
    </xf>
    <xf numFmtId="3" fontId="4" fillId="16" borderId="2" xfId="0" applyNumberFormat="1" applyFont="1" applyFill="1" applyBorder="1" applyAlignment="1">
      <alignment vertical="center"/>
    </xf>
    <xf numFmtId="3" fontId="4" fillId="16" borderId="3" xfId="0" applyNumberFormat="1" applyFont="1" applyFill="1" applyBorder="1" applyAlignment="1">
      <alignment vertical="center"/>
    </xf>
    <xf numFmtId="0" fontId="4" fillId="16" borderId="3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0" fillId="0" borderId="0" xfId="0" applyBorder="1"/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15" borderId="2" xfId="0" applyFont="1" applyFill="1" applyBorder="1" applyAlignment="1">
      <alignment horizontal="left" vertical="center"/>
    </xf>
    <xf numFmtId="0" fontId="4" fillId="15" borderId="3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6" xfId="0" applyFont="1" applyFill="1" applyBorder="1" applyAlignment="1">
      <alignment horizontal="left" vertical="center"/>
    </xf>
    <xf numFmtId="3" fontId="5" fillId="9" borderId="2" xfId="0" applyNumberFormat="1" applyFont="1" applyFill="1" applyBorder="1" applyAlignment="1">
      <alignment horizontal="center" vertical="center"/>
    </xf>
    <xf numFmtId="3" fontId="5" fillId="9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45.6640625" style="1" customWidth="1"/>
    <col min="2" max="2" width="10.5546875" style="1" bestFit="1" customWidth="1"/>
    <col min="3" max="3" width="8.88671875" style="1"/>
  </cols>
  <sheetData>
    <row r="1" spans="1:27" ht="15.6" x14ac:dyDescent="0.3">
      <c r="A1" s="236" t="s">
        <v>154</v>
      </c>
      <c r="B1" s="28"/>
      <c r="C1" s="28"/>
      <c r="D1" s="53"/>
      <c r="E1" s="46"/>
      <c r="F1" s="235"/>
      <c r="G1" s="29"/>
      <c r="H1" s="29"/>
      <c r="I1" s="29"/>
      <c r="J1" s="53"/>
      <c r="K1" s="46"/>
      <c r="L1" s="235"/>
      <c r="M1" s="46"/>
      <c r="N1" s="29"/>
      <c r="O1" s="29"/>
      <c r="P1" s="53"/>
      <c r="Q1" s="46"/>
      <c r="R1" s="235"/>
      <c r="S1" s="29"/>
      <c r="T1" s="29"/>
      <c r="U1" s="29"/>
      <c r="V1" s="53"/>
      <c r="W1" s="46"/>
      <c r="X1" s="235"/>
      <c r="Y1" s="234"/>
      <c r="Z1" s="234"/>
      <c r="AA1" s="233"/>
    </row>
    <row r="2" spans="1:27" x14ac:dyDescent="0.25">
      <c r="A2" s="224"/>
      <c r="B2" s="232" t="s">
        <v>153</v>
      </c>
      <c r="C2" s="214" t="s">
        <v>152</v>
      </c>
      <c r="D2" s="230" t="s">
        <v>151</v>
      </c>
      <c r="E2" s="229"/>
      <c r="F2" s="228"/>
      <c r="G2" s="231" t="s">
        <v>150</v>
      </c>
      <c r="H2" s="231"/>
      <c r="I2" s="231"/>
      <c r="J2" s="230" t="s">
        <v>149</v>
      </c>
      <c r="K2" s="229"/>
      <c r="L2" s="228"/>
      <c r="M2" s="231" t="s">
        <v>148</v>
      </c>
      <c r="N2" s="231"/>
      <c r="O2" s="231"/>
      <c r="P2" s="230" t="s">
        <v>147</v>
      </c>
      <c r="Q2" s="229"/>
      <c r="R2" s="228"/>
      <c r="S2" s="231" t="s">
        <v>146</v>
      </c>
      <c r="T2" s="231"/>
      <c r="U2" s="231"/>
      <c r="V2" s="230" t="s">
        <v>145</v>
      </c>
      <c r="W2" s="229"/>
      <c r="X2" s="228"/>
      <c r="Y2" s="227" t="s">
        <v>140</v>
      </c>
      <c r="Z2" s="226"/>
      <c r="AA2" s="225"/>
    </row>
    <row r="3" spans="1:27" ht="13.8" thickBot="1" x14ac:dyDescent="0.3">
      <c r="A3" s="224"/>
      <c r="B3" s="223"/>
      <c r="C3" s="222" t="s">
        <v>144</v>
      </c>
      <c r="D3" s="220" t="s">
        <v>142</v>
      </c>
      <c r="E3" s="219" t="s">
        <v>143</v>
      </c>
      <c r="F3" s="218" t="s">
        <v>140</v>
      </c>
      <c r="G3" s="221" t="s">
        <v>142</v>
      </c>
      <c r="H3" s="221" t="s">
        <v>141</v>
      </c>
      <c r="I3" s="221" t="s">
        <v>140</v>
      </c>
      <c r="J3" s="216" t="s">
        <v>142</v>
      </c>
      <c r="K3" s="215" t="s">
        <v>141</v>
      </c>
      <c r="L3" s="214" t="s">
        <v>140</v>
      </c>
      <c r="M3" s="220" t="s">
        <v>142</v>
      </c>
      <c r="N3" s="217" t="s">
        <v>141</v>
      </c>
      <c r="O3" s="217" t="s">
        <v>140</v>
      </c>
      <c r="P3" s="220" t="s">
        <v>142</v>
      </c>
      <c r="Q3" s="219" t="s">
        <v>141</v>
      </c>
      <c r="R3" s="218" t="s">
        <v>140</v>
      </c>
      <c r="S3" s="217" t="s">
        <v>142</v>
      </c>
      <c r="T3" s="217" t="s">
        <v>141</v>
      </c>
      <c r="U3" s="217" t="s">
        <v>140</v>
      </c>
      <c r="V3" s="216" t="s">
        <v>142</v>
      </c>
      <c r="W3" s="215" t="s">
        <v>141</v>
      </c>
      <c r="X3" s="214" t="s">
        <v>140</v>
      </c>
      <c r="Y3" s="213" t="s">
        <v>142</v>
      </c>
      <c r="Z3" s="213" t="s">
        <v>141</v>
      </c>
      <c r="AA3" s="212" t="s">
        <v>140</v>
      </c>
    </row>
    <row r="4" spans="1:27" ht="13.8" thickBot="1" x14ac:dyDescent="0.3">
      <c r="A4" s="211" t="s">
        <v>139</v>
      </c>
      <c r="B4" s="210"/>
      <c r="C4" s="209"/>
      <c r="D4" s="208"/>
      <c r="E4" s="208"/>
      <c r="F4" s="208"/>
      <c r="G4" s="207"/>
      <c r="H4" s="207"/>
      <c r="I4" s="207"/>
      <c r="J4" s="207"/>
      <c r="K4" s="207"/>
      <c r="L4" s="207"/>
      <c r="M4" s="208"/>
      <c r="N4" s="208"/>
      <c r="O4" s="208"/>
      <c r="P4" s="208"/>
      <c r="Q4" s="208"/>
      <c r="R4" s="208"/>
      <c r="S4" s="208"/>
      <c r="T4" s="208"/>
      <c r="U4" s="208"/>
      <c r="V4" s="207"/>
      <c r="W4" s="207"/>
      <c r="X4" s="207"/>
      <c r="Y4" s="206"/>
      <c r="Z4" s="206"/>
      <c r="AA4" s="205"/>
    </row>
    <row r="5" spans="1:27" ht="13.8" thickBot="1" x14ac:dyDescent="0.3">
      <c r="A5" s="204" t="s">
        <v>138</v>
      </c>
      <c r="B5" s="203"/>
      <c r="C5" s="203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1"/>
    </row>
    <row r="6" spans="1:27" x14ac:dyDescent="0.25">
      <c r="A6" s="113"/>
      <c r="B6" s="28"/>
      <c r="C6" s="28"/>
      <c r="D6" s="45"/>
      <c r="E6" s="44"/>
      <c r="F6" s="43"/>
      <c r="G6" s="107"/>
      <c r="H6" s="107"/>
      <c r="I6" s="107"/>
      <c r="J6" s="45"/>
      <c r="K6" s="44"/>
      <c r="L6" s="43"/>
      <c r="M6" s="45"/>
      <c r="N6" s="107"/>
      <c r="O6" s="107"/>
      <c r="P6" s="45"/>
      <c r="Q6" s="44"/>
      <c r="R6" s="43"/>
      <c r="S6" s="107"/>
      <c r="T6" s="107"/>
      <c r="U6" s="107"/>
      <c r="V6" s="45"/>
      <c r="W6" s="44"/>
      <c r="X6" s="43"/>
      <c r="Y6" s="42"/>
      <c r="Z6" s="42"/>
      <c r="AA6" s="41"/>
    </row>
    <row r="7" spans="1:27" s="1" customFormat="1" x14ac:dyDescent="0.25">
      <c r="A7" s="29" t="s">
        <v>137</v>
      </c>
      <c r="B7" s="28">
        <v>1105</v>
      </c>
      <c r="C7" s="28">
        <v>7</v>
      </c>
      <c r="D7" s="83">
        <v>3</v>
      </c>
      <c r="E7" s="82">
        <v>1</v>
      </c>
      <c r="F7" s="12">
        <f>D7+E7</f>
        <v>4</v>
      </c>
      <c r="G7" s="150"/>
      <c r="H7" s="150"/>
      <c r="I7" s="12">
        <f>G7+H7</f>
        <v>0</v>
      </c>
      <c r="J7" s="83"/>
      <c r="K7" s="82"/>
      <c r="L7" s="12">
        <f>J7+K7</f>
        <v>0</v>
      </c>
      <c r="M7" s="83"/>
      <c r="N7" s="150"/>
      <c r="O7" s="12">
        <f>M7+N7</f>
        <v>0</v>
      </c>
      <c r="P7" s="83"/>
      <c r="Q7" s="82"/>
      <c r="R7" s="12">
        <f>P7+Q7</f>
        <v>0</v>
      </c>
      <c r="S7" s="150"/>
      <c r="T7" s="150"/>
      <c r="U7" s="12">
        <f>S7+T7</f>
        <v>0</v>
      </c>
      <c r="V7" s="83"/>
      <c r="W7" s="82"/>
      <c r="X7" s="12">
        <f>V7+W7</f>
        <v>0</v>
      </c>
      <c r="Y7" s="11">
        <f>D7+G7+J7+M7+P7+S7+V7</f>
        <v>3</v>
      </c>
      <c r="Z7" s="11">
        <f>E7+H7+K7+N7+Q7+T7+W7</f>
        <v>1</v>
      </c>
      <c r="AA7" s="197">
        <f>F7+I7+L7+O7+R7+U7+X7</f>
        <v>4</v>
      </c>
    </row>
    <row r="8" spans="1:27" x14ac:dyDescent="0.25">
      <c r="A8" s="113"/>
      <c r="B8" s="28"/>
      <c r="C8" s="28"/>
      <c r="D8" s="176"/>
      <c r="E8" s="175"/>
      <c r="F8" s="43"/>
      <c r="G8" s="200"/>
      <c r="H8" s="200"/>
      <c r="I8" s="43"/>
      <c r="J8" s="175"/>
      <c r="K8" s="175"/>
      <c r="L8" s="44"/>
      <c r="M8" s="176"/>
      <c r="N8" s="200"/>
      <c r="O8" s="43"/>
      <c r="P8" s="175"/>
      <c r="Q8" s="175"/>
      <c r="R8" s="43"/>
      <c r="S8" s="200"/>
      <c r="T8" s="200"/>
      <c r="U8" s="43"/>
      <c r="V8" s="175"/>
      <c r="W8" s="175"/>
      <c r="X8" s="43"/>
      <c r="Y8" s="106"/>
      <c r="Z8" s="106"/>
      <c r="AA8" s="199"/>
    </row>
    <row r="9" spans="1:27" s="1" customFormat="1" x14ac:dyDescent="0.25">
      <c r="A9" s="29" t="s">
        <v>136</v>
      </c>
      <c r="B9" s="101">
        <v>1230</v>
      </c>
      <c r="C9" s="101">
        <v>7</v>
      </c>
      <c r="D9" s="51">
        <v>1</v>
      </c>
      <c r="E9" s="50">
        <v>2</v>
      </c>
      <c r="F9" s="49">
        <f>D9+E9</f>
        <v>3</v>
      </c>
      <c r="G9" s="50"/>
      <c r="H9" s="50"/>
      <c r="I9" s="54">
        <f>G9+H9</f>
        <v>0</v>
      </c>
      <c r="J9" s="51"/>
      <c r="K9" s="50"/>
      <c r="L9" s="49">
        <f>J9+K9</f>
        <v>0</v>
      </c>
      <c r="M9" s="51"/>
      <c r="N9" s="50"/>
      <c r="O9" s="54">
        <f>M9+N9</f>
        <v>0</v>
      </c>
      <c r="P9" s="51"/>
      <c r="Q9" s="50"/>
      <c r="R9" s="49">
        <f>P9+Q9</f>
        <v>0</v>
      </c>
      <c r="S9" s="50">
        <v>2</v>
      </c>
      <c r="T9" s="50">
        <v>1</v>
      </c>
      <c r="U9" s="54">
        <f>S9+T9</f>
        <v>3</v>
      </c>
      <c r="V9" s="51"/>
      <c r="W9" s="50"/>
      <c r="X9" s="49">
        <f>V9+W9</f>
        <v>0</v>
      </c>
      <c r="Y9" s="48">
        <f>D9+G9+J9+M9+P9+S9+V9</f>
        <v>3</v>
      </c>
      <c r="Z9" s="48">
        <f>E9+H9+K9+N9+Q9+T9+W9</f>
        <v>3</v>
      </c>
      <c r="AA9" s="189">
        <f>F9+I9+L9+O9+R9+U9+X9</f>
        <v>6</v>
      </c>
    </row>
    <row r="10" spans="1:27" s="1" customFormat="1" ht="13.8" thickBot="1" x14ac:dyDescent="0.3">
      <c r="A10" s="29" t="s">
        <v>135</v>
      </c>
      <c r="B10" s="101">
        <v>1350</v>
      </c>
      <c r="C10" s="101">
        <v>9</v>
      </c>
      <c r="D10" s="51"/>
      <c r="E10" s="50"/>
      <c r="F10" s="49">
        <f>D10+E10</f>
        <v>0</v>
      </c>
      <c r="G10" s="50"/>
      <c r="H10" s="50"/>
      <c r="I10" s="54">
        <f>G10+H10</f>
        <v>0</v>
      </c>
      <c r="J10" s="51"/>
      <c r="K10" s="50"/>
      <c r="L10" s="49">
        <f>J10+K10</f>
        <v>0</v>
      </c>
      <c r="M10" s="51"/>
      <c r="N10" s="50"/>
      <c r="O10" s="54">
        <f>M10+N10</f>
        <v>0</v>
      </c>
      <c r="P10" s="51"/>
      <c r="Q10" s="50"/>
      <c r="R10" s="49">
        <f>P10+Q10</f>
        <v>0</v>
      </c>
      <c r="S10" s="50">
        <v>2</v>
      </c>
      <c r="T10" s="50">
        <v>1</v>
      </c>
      <c r="U10" s="54">
        <f>S10+T10</f>
        <v>3</v>
      </c>
      <c r="V10" s="51"/>
      <c r="W10" s="50"/>
      <c r="X10" s="49">
        <f>V10+W10</f>
        <v>0</v>
      </c>
      <c r="Y10" s="48">
        <f>D10+G10+J10+M10+P10+S10+V10</f>
        <v>2</v>
      </c>
      <c r="Z10" s="48">
        <f>E10+H10+K10+N10+Q10+T10+W10</f>
        <v>1</v>
      </c>
      <c r="AA10" s="189">
        <f>F10+I10+L10+O10+R10+U10+X10</f>
        <v>3</v>
      </c>
    </row>
    <row r="11" spans="1:27" s="1" customFormat="1" ht="13.8" thickBot="1" x14ac:dyDescent="0.3">
      <c r="A11" s="64" t="s">
        <v>134</v>
      </c>
      <c r="B11" s="63"/>
      <c r="C11" s="63"/>
      <c r="D11" s="95">
        <f>SUBTOTAL(9,D9:D10)</f>
        <v>1</v>
      </c>
      <c r="E11" s="94">
        <f>SUBTOTAL(9,E9:E10)</f>
        <v>2</v>
      </c>
      <c r="F11" s="93">
        <f>SUBTOTAL(9,F9:F10)</f>
        <v>3</v>
      </c>
      <c r="G11" s="95">
        <f>SUBTOTAL(9,G9:G10)</f>
        <v>0</v>
      </c>
      <c r="H11" s="94">
        <f>SUBTOTAL(9,H9:H10)</f>
        <v>0</v>
      </c>
      <c r="I11" s="93">
        <f>SUBTOTAL(9,I9:I10)</f>
        <v>0</v>
      </c>
      <c r="J11" s="95">
        <f>SUBTOTAL(9,J9:J10)</f>
        <v>0</v>
      </c>
      <c r="K11" s="94">
        <f>SUBTOTAL(9,K9:K10)</f>
        <v>0</v>
      </c>
      <c r="L11" s="93">
        <f>SUBTOTAL(9,L9:L10)</f>
        <v>0</v>
      </c>
      <c r="M11" s="95">
        <f>SUBTOTAL(9,M9:M10)</f>
        <v>0</v>
      </c>
      <c r="N11" s="94">
        <f>SUBTOTAL(9,N9:N10)</f>
        <v>0</v>
      </c>
      <c r="O11" s="93">
        <f>SUBTOTAL(9,O9:O10)</f>
        <v>0</v>
      </c>
      <c r="P11" s="95">
        <f>SUBTOTAL(9,P9:P10)</f>
        <v>0</v>
      </c>
      <c r="Q11" s="94">
        <f>SUBTOTAL(9,Q9:Q10)</f>
        <v>0</v>
      </c>
      <c r="R11" s="93">
        <f>SUBTOTAL(9,R9:R10)</f>
        <v>0</v>
      </c>
      <c r="S11" s="95">
        <f>SUBTOTAL(9,S9:S10)</f>
        <v>4</v>
      </c>
      <c r="T11" s="94">
        <f>SUBTOTAL(9,T9:T10)</f>
        <v>2</v>
      </c>
      <c r="U11" s="93">
        <f>SUBTOTAL(9,U9:U10)</f>
        <v>6</v>
      </c>
      <c r="V11" s="95">
        <f>SUBTOTAL(9,V9:V10)</f>
        <v>0</v>
      </c>
      <c r="W11" s="94">
        <f>SUBTOTAL(9,W9:W10)</f>
        <v>0</v>
      </c>
      <c r="X11" s="93">
        <f>SUBTOTAL(9,X9:X10)</f>
        <v>0</v>
      </c>
      <c r="Y11" s="95">
        <f>SUBTOTAL(9,Y9:Y10)</f>
        <v>5</v>
      </c>
      <c r="Z11" s="94">
        <f>SUBTOTAL(9,Z9:Z10)</f>
        <v>4</v>
      </c>
      <c r="AA11" s="93">
        <f>SUBTOTAL(9,AA9:AA10)</f>
        <v>9</v>
      </c>
    </row>
    <row r="12" spans="1:27" x14ac:dyDescent="0.25">
      <c r="A12" s="29"/>
      <c r="B12" s="28"/>
      <c r="C12" s="28"/>
      <c r="D12" s="45"/>
      <c r="E12" s="44"/>
      <c r="F12" s="43"/>
      <c r="G12" s="107"/>
      <c r="H12" s="107"/>
      <c r="I12" s="107"/>
      <c r="J12" s="45"/>
      <c r="K12" s="44"/>
      <c r="L12" s="43"/>
      <c r="M12" s="45"/>
      <c r="N12" s="107"/>
      <c r="O12" s="107"/>
      <c r="P12" s="45"/>
      <c r="Q12" s="44"/>
      <c r="R12" s="43"/>
      <c r="S12" s="107"/>
      <c r="T12" s="107"/>
      <c r="U12" s="107"/>
      <c r="V12" s="45"/>
      <c r="W12" s="44"/>
      <c r="X12" s="43"/>
      <c r="Y12" s="106"/>
      <c r="Z12" s="106"/>
      <c r="AA12" s="41"/>
    </row>
    <row r="13" spans="1:27" s="1" customFormat="1" x14ac:dyDescent="0.25">
      <c r="A13" s="29" t="s">
        <v>133</v>
      </c>
      <c r="B13" s="101">
        <v>1405</v>
      </c>
      <c r="C13" s="101">
        <v>7</v>
      </c>
      <c r="D13" s="83">
        <v>8</v>
      </c>
      <c r="E13" s="82">
        <v>4</v>
      </c>
      <c r="F13" s="12">
        <f>D13+E13</f>
        <v>12</v>
      </c>
      <c r="G13" s="150"/>
      <c r="H13" s="150"/>
      <c r="I13" s="149">
        <f>G13+H13</f>
        <v>0</v>
      </c>
      <c r="J13" s="83"/>
      <c r="K13" s="82"/>
      <c r="L13" s="12">
        <f>J13+K13</f>
        <v>0</v>
      </c>
      <c r="M13" s="83"/>
      <c r="N13" s="150"/>
      <c r="O13" s="149">
        <f>M13+N13</f>
        <v>0</v>
      </c>
      <c r="P13" s="83">
        <v>0</v>
      </c>
      <c r="Q13" s="82">
        <v>1</v>
      </c>
      <c r="R13" s="12">
        <f>P13+Q13</f>
        <v>1</v>
      </c>
      <c r="S13" s="150"/>
      <c r="T13" s="150"/>
      <c r="U13" s="149">
        <f>S13+T13</f>
        <v>0</v>
      </c>
      <c r="V13" s="83">
        <v>0</v>
      </c>
      <c r="W13" s="82">
        <v>1</v>
      </c>
      <c r="X13" s="12">
        <f>V13+W13</f>
        <v>1</v>
      </c>
      <c r="Y13" s="148">
        <f>D13+G13+J13+M13+P13+S13+V13</f>
        <v>8</v>
      </c>
      <c r="Z13" s="148">
        <f>E13+H13+K13+N13+Q13+T13+W13</f>
        <v>6</v>
      </c>
      <c r="AA13" s="197">
        <f>F13+I13+L13+O13+R13+U13+X13</f>
        <v>14</v>
      </c>
    </row>
    <row r="14" spans="1:27" x14ac:dyDescent="0.25">
      <c r="A14" s="29"/>
      <c r="B14" s="101"/>
      <c r="C14" s="101"/>
      <c r="D14" s="45"/>
      <c r="E14" s="44"/>
      <c r="F14" s="43"/>
      <c r="G14" s="107"/>
      <c r="H14" s="107"/>
      <c r="I14" s="107"/>
      <c r="J14" s="45"/>
      <c r="K14" s="44"/>
      <c r="L14" s="43"/>
      <c r="M14" s="45"/>
      <c r="N14" s="107"/>
      <c r="O14" s="107"/>
      <c r="P14" s="45"/>
      <c r="Q14" s="44"/>
      <c r="R14" s="43"/>
      <c r="S14" s="107"/>
      <c r="T14" s="107"/>
      <c r="U14" s="107"/>
      <c r="V14" s="45"/>
      <c r="W14" s="44"/>
      <c r="X14" s="43"/>
      <c r="Y14" s="106"/>
      <c r="Z14" s="106"/>
      <c r="AA14" s="41"/>
    </row>
    <row r="15" spans="1:27" s="1" customFormat="1" x14ac:dyDescent="0.25">
      <c r="A15" s="29" t="s">
        <v>132</v>
      </c>
      <c r="B15" s="101">
        <v>1505</v>
      </c>
      <c r="C15" s="101">
        <v>7</v>
      </c>
      <c r="D15" s="83">
        <v>0</v>
      </c>
      <c r="E15" s="82">
        <v>5</v>
      </c>
      <c r="F15" s="12">
        <f>D15+E15</f>
        <v>5</v>
      </c>
      <c r="G15" s="150"/>
      <c r="H15" s="150"/>
      <c r="I15" s="149">
        <f>G15+H15</f>
        <v>0</v>
      </c>
      <c r="J15" s="83"/>
      <c r="K15" s="82"/>
      <c r="L15" s="12">
        <f>J15+K15</f>
        <v>0</v>
      </c>
      <c r="M15" s="83"/>
      <c r="N15" s="150"/>
      <c r="O15" s="149">
        <f>M15+N15</f>
        <v>0</v>
      </c>
      <c r="P15" s="83"/>
      <c r="Q15" s="82"/>
      <c r="R15" s="12">
        <f>P15+Q15</f>
        <v>0</v>
      </c>
      <c r="S15" s="150"/>
      <c r="T15" s="150"/>
      <c r="U15" s="12">
        <f>S15+T15</f>
        <v>0</v>
      </c>
      <c r="V15" s="83"/>
      <c r="W15" s="82"/>
      <c r="X15" s="12">
        <f>V15+W15</f>
        <v>0</v>
      </c>
      <c r="Y15" s="148">
        <f>D15+G15+J15+M15+P15+S15+V15</f>
        <v>0</v>
      </c>
      <c r="Z15" s="148">
        <f>E15+H15+K15+N15+Q15+T15+W15</f>
        <v>5</v>
      </c>
      <c r="AA15" s="197">
        <f>F15+I15+L15+O15+R15+U15+X15</f>
        <v>5</v>
      </c>
    </row>
    <row r="16" spans="1:27" s="198" customFormat="1" x14ac:dyDescent="0.25">
      <c r="A16" s="46"/>
      <c r="B16" s="52"/>
      <c r="C16" s="52"/>
      <c r="D16" s="45"/>
      <c r="E16" s="44"/>
      <c r="F16" s="43"/>
      <c r="G16" s="44"/>
      <c r="H16" s="44"/>
      <c r="I16" s="44"/>
      <c r="J16" s="45"/>
      <c r="K16" s="44"/>
      <c r="L16" s="43"/>
      <c r="M16" s="45"/>
      <c r="N16" s="44"/>
      <c r="O16" s="44"/>
      <c r="P16" s="45"/>
      <c r="Q16" s="44"/>
      <c r="R16" s="43"/>
      <c r="S16" s="44"/>
      <c r="T16" s="44"/>
      <c r="U16" s="44"/>
      <c r="V16" s="45"/>
      <c r="W16" s="44"/>
      <c r="X16" s="43"/>
      <c r="Y16" s="42"/>
      <c r="Z16" s="42"/>
      <c r="AA16" s="41"/>
    </row>
    <row r="17" spans="1:27" s="2" customFormat="1" x14ac:dyDescent="0.25">
      <c r="A17" s="46" t="s">
        <v>131</v>
      </c>
      <c r="B17" s="52">
        <v>1700</v>
      </c>
      <c r="C17" s="52">
        <v>7</v>
      </c>
      <c r="D17" s="76">
        <v>1</v>
      </c>
      <c r="E17" s="16">
        <v>0</v>
      </c>
      <c r="F17" s="12">
        <f>D17+E17</f>
        <v>1</v>
      </c>
      <c r="G17" s="16"/>
      <c r="H17" s="16"/>
      <c r="I17" s="12">
        <f>G17+H17</f>
        <v>0</v>
      </c>
      <c r="J17" s="76"/>
      <c r="K17" s="16"/>
      <c r="L17" s="12">
        <f>J17+K17</f>
        <v>0</v>
      </c>
      <c r="M17" s="76"/>
      <c r="N17" s="16"/>
      <c r="O17" s="12">
        <f>M17+N17</f>
        <v>0</v>
      </c>
      <c r="P17" s="76"/>
      <c r="Q17" s="16"/>
      <c r="R17" s="12">
        <f>P17+Q17</f>
        <v>0</v>
      </c>
      <c r="S17" s="16"/>
      <c r="T17" s="16"/>
      <c r="U17" s="12">
        <f>S17+T17</f>
        <v>0</v>
      </c>
      <c r="V17" s="83"/>
      <c r="W17" s="82"/>
      <c r="X17" s="12">
        <f>V17+W17</f>
        <v>0</v>
      </c>
      <c r="Y17" s="11">
        <f>D17+G17+J17+M17+P17+S17+V17</f>
        <v>1</v>
      </c>
      <c r="Z17" s="11">
        <f>E17+H17+K17+N17+Q17+T17+W17</f>
        <v>0</v>
      </c>
      <c r="AA17" s="197">
        <f>F17+I17+L17+O17+R17+U17+X17</f>
        <v>1</v>
      </c>
    </row>
    <row r="18" spans="1:27" x14ac:dyDescent="0.25">
      <c r="A18" s="46"/>
      <c r="B18" s="15"/>
      <c r="C18" s="15"/>
      <c r="D18" s="45"/>
      <c r="E18" s="44"/>
      <c r="F18" s="43"/>
      <c r="G18" s="44"/>
      <c r="H18" s="44"/>
      <c r="I18" s="44"/>
      <c r="J18" s="45"/>
      <c r="K18" s="44"/>
      <c r="L18" s="44"/>
      <c r="M18" s="45"/>
      <c r="N18" s="44"/>
      <c r="O18" s="44"/>
      <c r="P18" s="45"/>
      <c r="Q18" s="44"/>
      <c r="R18" s="43"/>
      <c r="S18" s="44"/>
      <c r="T18" s="44"/>
      <c r="U18" s="44"/>
      <c r="V18" s="45"/>
      <c r="W18" s="44"/>
      <c r="X18" s="43"/>
      <c r="Y18" s="42"/>
      <c r="Z18" s="42"/>
      <c r="AA18" s="41"/>
    </row>
    <row r="19" spans="1:27" s="1" customFormat="1" x14ac:dyDescent="0.25">
      <c r="A19" s="46" t="s">
        <v>130</v>
      </c>
      <c r="B19" s="52">
        <v>1705</v>
      </c>
      <c r="C19" s="52">
        <v>7</v>
      </c>
      <c r="D19" s="51">
        <v>5</v>
      </c>
      <c r="E19" s="50">
        <v>2</v>
      </c>
      <c r="F19" s="49">
        <f>D19+E19</f>
        <v>7</v>
      </c>
      <c r="G19" s="50"/>
      <c r="H19" s="50"/>
      <c r="I19" s="54">
        <f>G19+H19</f>
        <v>0</v>
      </c>
      <c r="J19" s="51"/>
      <c r="K19" s="50"/>
      <c r="L19" s="49">
        <f>J19+K19</f>
        <v>0</v>
      </c>
      <c r="M19" s="51"/>
      <c r="N19" s="50"/>
      <c r="O19" s="54">
        <f>M19+N19</f>
        <v>0</v>
      </c>
      <c r="P19" s="51"/>
      <c r="Q19" s="50"/>
      <c r="R19" s="49">
        <f>P19+Q19</f>
        <v>0</v>
      </c>
      <c r="S19" s="50"/>
      <c r="T19" s="50"/>
      <c r="U19" s="99">
        <f>S19+T19</f>
        <v>0</v>
      </c>
      <c r="V19" s="51"/>
      <c r="W19" s="50"/>
      <c r="X19" s="49">
        <f>V19+W19</f>
        <v>0</v>
      </c>
      <c r="Y19" s="48">
        <f>D19+G19+J19+M19+P19+S19+V19</f>
        <v>5</v>
      </c>
      <c r="Z19" s="48">
        <f>E19+H19+K19+N19+Q19+T19+W19</f>
        <v>2</v>
      </c>
      <c r="AA19" s="189">
        <f>F19+I19+L19+O19+R19+U19+X19</f>
        <v>7</v>
      </c>
    </row>
    <row r="20" spans="1:27" s="1" customFormat="1" ht="13.8" thickBot="1" x14ac:dyDescent="0.3">
      <c r="A20" s="46" t="s">
        <v>129</v>
      </c>
      <c r="B20" s="52">
        <v>1720</v>
      </c>
      <c r="C20" s="52">
        <v>6</v>
      </c>
      <c r="D20" s="51"/>
      <c r="E20" s="50"/>
      <c r="F20" s="49">
        <f>D20+E20</f>
        <v>0</v>
      </c>
      <c r="G20" s="50"/>
      <c r="H20" s="50"/>
      <c r="I20" s="54">
        <f>G20+H20</f>
        <v>0</v>
      </c>
      <c r="J20" s="51"/>
      <c r="K20" s="50"/>
      <c r="L20" s="49">
        <f>J20+K20</f>
        <v>0</v>
      </c>
      <c r="M20" s="51"/>
      <c r="N20" s="50"/>
      <c r="O20" s="99">
        <f>M20+N20</f>
        <v>0</v>
      </c>
      <c r="P20" s="51"/>
      <c r="Q20" s="50"/>
      <c r="R20" s="49">
        <f>P20+Q20</f>
        <v>0</v>
      </c>
      <c r="S20" s="50"/>
      <c r="T20" s="50"/>
      <c r="U20" s="99">
        <f>S20+T20</f>
        <v>0</v>
      </c>
      <c r="V20" s="51"/>
      <c r="W20" s="50"/>
      <c r="X20" s="49">
        <f>V20+W20</f>
        <v>0</v>
      </c>
      <c r="Y20" s="48">
        <f>D20+G20+J20+M20+P20+S20+V20</f>
        <v>0</v>
      </c>
      <c r="Z20" s="48">
        <f>E20+H20+K20+N20+Q20+T20+W20</f>
        <v>0</v>
      </c>
      <c r="AA20" s="189">
        <f>F20+I20+L20+O20+R20+U20+X20</f>
        <v>0</v>
      </c>
    </row>
    <row r="21" spans="1:27" s="1" customFormat="1" ht="13.8" thickBot="1" x14ac:dyDescent="0.3">
      <c r="A21" s="64" t="s">
        <v>128</v>
      </c>
      <c r="B21" s="63"/>
      <c r="C21" s="63"/>
      <c r="D21" s="95">
        <f>SUBTOTAL(9,D18:D20)</f>
        <v>5</v>
      </c>
      <c r="E21" s="94">
        <f>SUBTOTAL(9,E18:E20)</f>
        <v>2</v>
      </c>
      <c r="F21" s="93">
        <f>SUBTOTAL(9,F18:F20)</f>
        <v>7</v>
      </c>
      <c r="G21" s="95">
        <f>SUBTOTAL(9,G18:G20)</f>
        <v>0</v>
      </c>
      <c r="H21" s="94">
        <f>SUBTOTAL(9,H18:H20)</f>
        <v>0</v>
      </c>
      <c r="I21" s="93">
        <f>SUBTOTAL(9,I18:I20)</f>
        <v>0</v>
      </c>
      <c r="J21" s="95">
        <f>SUBTOTAL(9,J18:J20)</f>
        <v>0</v>
      </c>
      <c r="K21" s="94">
        <f>SUBTOTAL(9,K18:K20)</f>
        <v>0</v>
      </c>
      <c r="L21" s="93">
        <f>SUBTOTAL(9,L18:L20)</f>
        <v>0</v>
      </c>
      <c r="M21" s="95">
        <f>SUBTOTAL(9,M18:M20)</f>
        <v>0</v>
      </c>
      <c r="N21" s="94">
        <f>SUBTOTAL(9,N18:N20)</f>
        <v>0</v>
      </c>
      <c r="O21" s="93">
        <f>SUBTOTAL(9,O18:O20)</f>
        <v>0</v>
      </c>
      <c r="P21" s="95">
        <f>SUBTOTAL(9,P18:P20)</f>
        <v>0</v>
      </c>
      <c r="Q21" s="94">
        <f>SUBTOTAL(9,Q18:Q20)</f>
        <v>0</v>
      </c>
      <c r="R21" s="93">
        <f>SUBTOTAL(9,R18:R20)</f>
        <v>0</v>
      </c>
      <c r="S21" s="95">
        <f>SUBTOTAL(9,S18:S20)</f>
        <v>0</v>
      </c>
      <c r="T21" s="94">
        <f>SUBTOTAL(9,T18:T20)</f>
        <v>0</v>
      </c>
      <c r="U21" s="93">
        <f>SUBTOTAL(9,U18:U20)</f>
        <v>0</v>
      </c>
      <c r="V21" s="95">
        <f>SUBTOTAL(9,V18:V20)</f>
        <v>0</v>
      </c>
      <c r="W21" s="94">
        <f>SUBTOTAL(9,W18:W20)</f>
        <v>0</v>
      </c>
      <c r="X21" s="93">
        <f>SUBTOTAL(9,X18:X20)</f>
        <v>0</v>
      </c>
      <c r="Y21" s="92">
        <f>D21+G21+J21+M21+P21+S21+V21</f>
        <v>5</v>
      </c>
      <c r="Z21" s="92">
        <f>E21+H21+K21+N21+Q21+T21+W21</f>
        <v>2</v>
      </c>
      <c r="AA21" s="91">
        <f>SUBTOTAL(9,AA18:AA20)</f>
        <v>7</v>
      </c>
    </row>
    <row r="22" spans="1:27" x14ac:dyDescent="0.25">
      <c r="A22" s="16"/>
      <c r="B22" s="15"/>
      <c r="C22" s="15"/>
      <c r="D22" s="45"/>
      <c r="E22" s="44"/>
      <c r="F22" s="43"/>
      <c r="G22" s="44"/>
      <c r="H22" s="44"/>
      <c r="I22" s="86"/>
      <c r="J22" s="44"/>
      <c r="K22" s="44"/>
      <c r="L22" s="44"/>
      <c r="M22" s="45"/>
      <c r="N22" s="44"/>
      <c r="O22" s="44"/>
      <c r="P22" s="45"/>
      <c r="Q22" s="44"/>
      <c r="R22" s="43"/>
      <c r="S22" s="44"/>
      <c r="T22" s="44"/>
      <c r="U22" s="44"/>
      <c r="V22" s="45"/>
      <c r="W22" s="44"/>
      <c r="X22" s="43"/>
      <c r="Y22" s="42"/>
      <c r="Z22" s="42"/>
      <c r="AA22" s="41"/>
    </row>
    <row r="23" spans="1:27" s="1" customFormat="1" x14ac:dyDescent="0.25">
      <c r="A23" s="29" t="s">
        <v>127</v>
      </c>
      <c r="B23" s="101">
        <v>1805</v>
      </c>
      <c r="C23" s="101">
        <v>7</v>
      </c>
      <c r="D23" s="51">
        <v>1</v>
      </c>
      <c r="E23" s="50">
        <v>2</v>
      </c>
      <c r="F23" s="49">
        <f>D23+E23</f>
        <v>3</v>
      </c>
      <c r="G23" s="100"/>
      <c r="H23" s="100"/>
      <c r="I23" s="99">
        <f>G23+H23</f>
        <v>0</v>
      </c>
      <c r="J23" s="51"/>
      <c r="K23" s="50"/>
      <c r="L23" s="49">
        <f>J23+K23</f>
        <v>0</v>
      </c>
      <c r="M23" s="51">
        <v>1</v>
      </c>
      <c r="N23" s="100">
        <v>0</v>
      </c>
      <c r="O23" s="99">
        <f>M23+N23</f>
        <v>1</v>
      </c>
      <c r="P23" s="51"/>
      <c r="Q23" s="50"/>
      <c r="R23" s="49">
        <f>P23+Q23</f>
        <v>0</v>
      </c>
      <c r="S23" s="100"/>
      <c r="T23" s="100"/>
      <c r="U23" s="99">
        <f>S23+T23</f>
        <v>0</v>
      </c>
      <c r="V23" s="51"/>
      <c r="W23" s="50"/>
      <c r="X23" s="49">
        <f>V23+W23</f>
        <v>0</v>
      </c>
      <c r="Y23" s="139">
        <f>D23+G23+J23+M23+P23+S23+V23</f>
        <v>2</v>
      </c>
      <c r="Z23" s="139">
        <f>E23+H23+K23+N23+Q23+T23+W23</f>
        <v>2</v>
      </c>
      <c r="AA23" s="189">
        <f>F23+I23+L23+O23+R23+U23+X23</f>
        <v>4</v>
      </c>
    </row>
    <row r="24" spans="1:27" s="1" customFormat="1" x14ac:dyDescent="0.25">
      <c r="A24" s="29" t="s">
        <v>126</v>
      </c>
      <c r="B24" s="101">
        <v>1860</v>
      </c>
      <c r="C24" s="101">
        <v>7</v>
      </c>
      <c r="D24" s="51">
        <v>0</v>
      </c>
      <c r="E24" s="50">
        <v>2</v>
      </c>
      <c r="F24" s="49">
        <f>D24+E24</f>
        <v>2</v>
      </c>
      <c r="G24" s="100"/>
      <c r="H24" s="100"/>
      <c r="I24" s="99">
        <f>G24+H24</f>
        <v>0</v>
      </c>
      <c r="J24" s="51"/>
      <c r="K24" s="50"/>
      <c r="L24" s="49">
        <f>J24+K24</f>
        <v>0</v>
      </c>
      <c r="M24" s="51"/>
      <c r="N24" s="100"/>
      <c r="O24" s="99">
        <f>M24+N24</f>
        <v>0</v>
      </c>
      <c r="P24" s="51"/>
      <c r="Q24" s="50"/>
      <c r="R24" s="49">
        <f>P24+Q24</f>
        <v>0</v>
      </c>
      <c r="S24" s="100"/>
      <c r="T24" s="100"/>
      <c r="U24" s="99">
        <f>S24+T24</f>
        <v>0</v>
      </c>
      <c r="V24" s="51"/>
      <c r="W24" s="50"/>
      <c r="X24" s="49">
        <f>V24+W24</f>
        <v>0</v>
      </c>
      <c r="Y24" s="139">
        <f>D24+G24+J24+M24+P24+S24+V24</f>
        <v>0</v>
      </c>
      <c r="Z24" s="139">
        <f>E24+H24+K24+N24+Q24+T24+W24</f>
        <v>2</v>
      </c>
      <c r="AA24" s="189">
        <f>F24+I24+L24+O24+R24+U24+X24</f>
        <v>2</v>
      </c>
    </row>
    <row r="25" spans="1:27" s="1" customFormat="1" x14ac:dyDescent="0.25">
      <c r="A25" s="29" t="s">
        <v>125</v>
      </c>
      <c r="B25" s="101">
        <v>1835</v>
      </c>
      <c r="C25" s="101">
        <v>7</v>
      </c>
      <c r="D25" s="51">
        <v>0</v>
      </c>
      <c r="E25" s="50">
        <v>1</v>
      </c>
      <c r="F25" s="49">
        <f>D25+E25</f>
        <v>1</v>
      </c>
      <c r="G25" s="100"/>
      <c r="H25" s="100"/>
      <c r="I25" s="49">
        <f>G25+H25</f>
        <v>0</v>
      </c>
      <c r="J25" s="51"/>
      <c r="K25" s="50"/>
      <c r="L25" s="49">
        <f>J25+K25</f>
        <v>0</v>
      </c>
      <c r="M25" s="51"/>
      <c r="N25" s="100"/>
      <c r="O25" s="99">
        <f>M25+N25</f>
        <v>0</v>
      </c>
      <c r="P25" s="51"/>
      <c r="Q25" s="50"/>
      <c r="R25" s="49">
        <f>P25+Q25</f>
        <v>0</v>
      </c>
      <c r="S25" s="100"/>
      <c r="T25" s="100"/>
      <c r="U25" s="99">
        <f>S25+T25</f>
        <v>0</v>
      </c>
      <c r="V25" s="51"/>
      <c r="W25" s="50"/>
      <c r="X25" s="49">
        <f>V25+W25</f>
        <v>0</v>
      </c>
      <c r="Y25" s="139">
        <f>D25+G25+J25+M25+P25+S25+V25</f>
        <v>0</v>
      </c>
      <c r="Z25" s="139">
        <f>E25+H25+K25+N25+Q25+T25+W25</f>
        <v>1</v>
      </c>
      <c r="AA25" s="189">
        <f>F25+I25+L25+O25+R25+U25+X25</f>
        <v>1</v>
      </c>
    </row>
    <row r="26" spans="1:27" s="1" customFormat="1" x14ac:dyDescent="0.25">
      <c r="A26" s="29" t="s">
        <v>124</v>
      </c>
      <c r="B26" s="101">
        <v>1880</v>
      </c>
      <c r="C26" s="101">
        <v>6</v>
      </c>
      <c r="D26" s="51"/>
      <c r="E26" s="50"/>
      <c r="F26" s="49">
        <f>D26+E26</f>
        <v>0</v>
      </c>
      <c r="G26" s="100"/>
      <c r="H26" s="100"/>
      <c r="I26" s="99">
        <f>G26+H26</f>
        <v>0</v>
      </c>
      <c r="J26" s="51"/>
      <c r="K26" s="50"/>
      <c r="L26" s="49">
        <f>J26+K26</f>
        <v>0</v>
      </c>
      <c r="M26" s="51">
        <v>1</v>
      </c>
      <c r="N26" s="100">
        <v>1</v>
      </c>
      <c r="O26" s="99">
        <f>M26+N26</f>
        <v>2</v>
      </c>
      <c r="P26" s="51"/>
      <c r="Q26" s="50"/>
      <c r="R26" s="49">
        <f>P26+Q26</f>
        <v>0</v>
      </c>
      <c r="S26" s="100"/>
      <c r="T26" s="100"/>
      <c r="U26" s="99">
        <f>S26+T26</f>
        <v>0</v>
      </c>
      <c r="V26" s="51"/>
      <c r="W26" s="50"/>
      <c r="X26" s="49">
        <f>V26+W26</f>
        <v>0</v>
      </c>
      <c r="Y26" s="139">
        <f>D26+G26+J26+M26+P26+S26+V26</f>
        <v>1</v>
      </c>
      <c r="Z26" s="139">
        <f>E26+H26+K26+N26+Q26+T26+W26</f>
        <v>1</v>
      </c>
      <c r="AA26" s="189">
        <f>F26+I26+L26+O26+R26+U26+X26</f>
        <v>2</v>
      </c>
    </row>
    <row r="27" spans="1:27" s="1" customFormat="1" ht="13.8" thickBot="1" x14ac:dyDescent="0.3">
      <c r="A27" s="29" t="s">
        <v>123</v>
      </c>
      <c r="B27" s="101">
        <v>1900</v>
      </c>
      <c r="C27" s="101">
        <v>9</v>
      </c>
      <c r="D27" s="51">
        <v>1</v>
      </c>
      <c r="E27" s="50">
        <v>0</v>
      </c>
      <c r="F27" s="49">
        <f>D27+E27</f>
        <v>1</v>
      </c>
      <c r="G27" s="100"/>
      <c r="H27" s="100"/>
      <c r="I27" s="99">
        <f>G27+H27</f>
        <v>0</v>
      </c>
      <c r="J27" s="51"/>
      <c r="K27" s="50"/>
      <c r="L27" s="49">
        <f>J27+K27</f>
        <v>0</v>
      </c>
      <c r="M27" s="51"/>
      <c r="N27" s="100"/>
      <c r="O27" s="99">
        <f>M27+N27</f>
        <v>0</v>
      </c>
      <c r="P27" s="51"/>
      <c r="Q27" s="50"/>
      <c r="R27" s="49">
        <f>P27+Q27</f>
        <v>0</v>
      </c>
      <c r="S27" s="100">
        <v>0</v>
      </c>
      <c r="T27" s="100">
        <v>1</v>
      </c>
      <c r="U27" s="99">
        <f>S27+T27</f>
        <v>1</v>
      </c>
      <c r="V27" s="51"/>
      <c r="W27" s="50"/>
      <c r="X27" s="49">
        <f>V27+W27</f>
        <v>0</v>
      </c>
      <c r="Y27" s="139">
        <f>D27+G27+J27+M27+P27+S27+V27</f>
        <v>1</v>
      </c>
      <c r="Z27" s="139">
        <f>E27+H27+K27+N27+Q27+T27+W27</f>
        <v>1</v>
      </c>
      <c r="AA27" s="196">
        <f>F27+I27+L27+O27+R27+U27+X27</f>
        <v>2</v>
      </c>
    </row>
    <row r="28" spans="1:27" s="1" customFormat="1" ht="13.8" thickBot="1" x14ac:dyDescent="0.3">
      <c r="A28" s="64" t="s">
        <v>122</v>
      </c>
      <c r="B28" s="63"/>
      <c r="C28" s="63"/>
      <c r="D28" s="95">
        <f>SUBTOTAL(9,D23:D27)</f>
        <v>2</v>
      </c>
      <c r="E28" s="94">
        <f>SUBTOTAL(9,E23:E27)</f>
        <v>5</v>
      </c>
      <c r="F28" s="93">
        <f>SUBTOTAL(9,F23:F27)</f>
        <v>7</v>
      </c>
      <c r="G28" s="94">
        <f>SUBTOTAL(9,G23:G27)</f>
        <v>0</v>
      </c>
      <c r="H28" s="94">
        <f>SUBTOTAL(9,H23:H27)</f>
        <v>0</v>
      </c>
      <c r="I28" s="94">
        <f>SUBTOTAL(9,I23:I27)</f>
        <v>0</v>
      </c>
      <c r="J28" s="95">
        <f>SUBTOTAL(9,J23:J27)</f>
        <v>0</v>
      </c>
      <c r="K28" s="94">
        <f>SUBTOTAL(9,K23:K27)</f>
        <v>0</v>
      </c>
      <c r="L28" s="93">
        <f>SUBTOTAL(9,L23:L27)</f>
        <v>0</v>
      </c>
      <c r="M28" s="95">
        <f>SUBTOTAL(9,M23:M27)</f>
        <v>2</v>
      </c>
      <c r="N28" s="94">
        <f>SUBTOTAL(9,N23:N27)</f>
        <v>1</v>
      </c>
      <c r="O28" s="94">
        <f>SUBTOTAL(9,O23:O27)</f>
        <v>3</v>
      </c>
      <c r="P28" s="95">
        <f>SUBTOTAL(9,P23:P27)</f>
        <v>0</v>
      </c>
      <c r="Q28" s="94">
        <f>SUBTOTAL(9,Q23:Q27)</f>
        <v>0</v>
      </c>
      <c r="R28" s="93">
        <f>SUBTOTAL(9,R23:R27)</f>
        <v>0</v>
      </c>
      <c r="S28" s="94">
        <f>SUBTOTAL(9,S23:S27)</f>
        <v>0</v>
      </c>
      <c r="T28" s="94">
        <f>SUBTOTAL(9,T23:T27)</f>
        <v>1</v>
      </c>
      <c r="U28" s="94">
        <f>SUBTOTAL(9,U23:U27)</f>
        <v>1</v>
      </c>
      <c r="V28" s="95">
        <f>SUBTOTAL(9,V23:V27)</f>
        <v>0</v>
      </c>
      <c r="W28" s="94">
        <f>SUBTOTAL(9,W23:W27)</f>
        <v>0</v>
      </c>
      <c r="X28" s="93">
        <f>SUBTOTAL(9,X23:X27)</f>
        <v>0</v>
      </c>
      <c r="Y28" s="92">
        <f>D28+G28+J28+M28+P28+S28+V28</f>
        <v>4</v>
      </c>
      <c r="Z28" s="92">
        <f>E28+H28+K28+N28+Q28+T28+W28</f>
        <v>7</v>
      </c>
      <c r="AA28" s="91">
        <f>SUBTOTAL(9,AA23:AA27)</f>
        <v>11</v>
      </c>
    </row>
    <row r="29" spans="1:27" x14ac:dyDescent="0.25">
      <c r="A29" s="29"/>
      <c r="B29" s="28"/>
      <c r="C29" s="28"/>
      <c r="D29" s="45"/>
      <c r="E29" s="44"/>
      <c r="F29" s="43"/>
      <c r="G29" s="107"/>
      <c r="H29" s="107"/>
      <c r="I29" s="107"/>
      <c r="J29" s="45"/>
      <c r="K29" s="44"/>
      <c r="L29" s="43"/>
      <c r="M29" s="45"/>
      <c r="N29" s="107"/>
      <c r="O29" s="107"/>
      <c r="P29" s="45"/>
      <c r="Q29" s="44"/>
      <c r="R29" s="43"/>
      <c r="S29" s="107"/>
      <c r="T29" s="107"/>
      <c r="U29" s="107"/>
      <c r="V29" s="45"/>
      <c r="W29" s="44"/>
      <c r="X29" s="43"/>
      <c r="Y29" s="106"/>
      <c r="Z29" s="106"/>
      <c r="AA29" s="41"/>
    </row>
    <row r="30" spans="1:27" s="1" customFormat="1" x14ac:dyDescent="0.25">
      <c r="A30" s="29" t="s">
        <v>121</v>
      </c>
      <c r="B30" s="101">
        <v>2205</v>
      </c>
      <c r="C30" s="101">
        <v>7</v>
      </c>
      <c r="D30" s="51"/>
      <c r="E30" s="50"/>
      <c r="F30" s="49">
        <f>D30+E30</f>
        <v>0</v>
      </c>
      <c r="G30" s="100"/>
      <c r="H30" s="100"/>
      <c r="I30" s="99">
        <f>G30+H30</f>
        <v>0</v>
      </c>
      <c r="J30" s="51"/>
      <c r="K30" s="50"/>
      <c r="L30" s="49">
        <f>J30+K30</f>
        <v>0</v>
      </c>
      <c r="M30" s="51"/>
      <c r="N30" s="100"/>
      <c r="O30" s="99">
        <f>M30+N30</f>
        <v>0</v>
      </c>
      <c r="P30" s="51"/>
      <c r="Q30" s="50"/>
      <c r="R30" s="54">
        <f>P30+Q30</f>
        <v>0</v>
      </c>
      <c r="S30" s="51"/>
      <c r="T30" s="100"/>
      <c r="U30" s="99">
        <f>S30+T30</f>
        <v>0</v>
      </c>
      <c r="V30" s="51"/>
      <c r="W30" s="50"/>
      <c r="X30" s="54">
        <f>V30+W30</f>
        <v>0</v>
      </c>
      <c r="Y30" s="102">
        <f>D30+G30+J30+M30+P30+S30+V30</f>
        <v>0</v>
      </c>
      <c r="Z30" s="139">
        <f>E30+H30+K30+N30+Q30+T30+W30</f>
        <v>0</v>
      </c>
      <c r="AA30" s="189">
        <f>F30+I30+L30+O30+R30+U30+X30</f>
        <v>0</v>
      </c>
    </row>
    <row r="31" spans="1:27" s="1" customFormat="1" x14ac:dyDescent="0.25">
      <c r="A31" s="29" t="s">
        <v>120</v>
      </c>
      <c r="B31" s="101">
        <v>2305</v>
      </c>
      <c r="C31" s="101">
        <v>7</v>
      </c>
      <c r="D31" s="51">
        <v>1</v>
      </c>
      <c r="E31" s="50">
        <v>3</v>
      </c>
      <c r="F31" s="49">
        <f>D31+E31</f>
        <v>4</v>
      </c>
      <c r="G31" s="100"/>
      <c r="H31" s="100"/>
      <c r="I31" s="99">
        <f>G31+H31</f>
        <v>0</v>
      </c>
      <c r="J31" s="51"/>
      <c r="K31" s="50"/>
      <c r="L31" s="99">
        <f>J31+K31</f>
        <v>0</v>
      </c>
      <c r="M31" s="51"/>
      <c r="N31" s="100"/>
      <c r="O31" s="99">
        <f>M31+N31</f>
        <v>0</v>
      </c>
      <c r="P31" s="51"/>
      <c r="Q31" s="50"/>
      <c r="R31" s="99">
        <f>P31+Q31</f>
        <v>0</v>
      </c>
      <c r="S31" s="51">
        <v>1</v>
      </c>
      <c r="T31" s="100">
        <v>0</v>
      </c>
      <c r="U31" s="99">
        <f>S31+T31</f>
        <v>1</v>
      </c>
      <c r="V31" s="51"/>
      <c r="W31" s="50"/>
      <c r="X31" s="99">
        <f>V31+W31</f>
        <v>0</v>
      </c>
      <c r="Y31" s="102">
        <f>D31+G31+J31+M31+P31+S31+V31</f>
        <v>2</v>
      </c>
      <c r="Z31" s="139">
        <f>E31+H31+K31+N31+Q31+T31+W31</f>
        <v>3</v>
      </c>
      <c r="AA31" s="189">
        <f>F31+I31+L31+O31+R31+U31+X31</f>
        <v>5</v>
      </c>
    </row>
    <row r="32" spans="1:27" s="1" customFormat="1" x14ac:dyDescent="0.25">
      <c r="A32" s="29" t="s">
        <v>119</v>
      </c>
      <c r="B32" s="101">
        <v>2310</v>
      </c>
      <c r="C32" s="101">
        <v>7</v>
      </c>
      <c r="D32" s="51"/>
      <c r="E32" s="50"/>
      <c r="F32" s="49">
        <f>D32+E32</f>
        <v>0</v>
      </c>
      <c r="G32" s="100"/>
      <c r="H32" s="100"/>
      <c r="I32" s="99">
        <f>G32+H32</f>
        <v>0</v>
      </c>
      <c r="J32" s="51"/>
      <c r="K32" s="50"/>
      <c r="L32" s="99">
        <f>J32+K32</f>
        <v>0</v>
      </c>
      <c r="M32" s="51"/>
      <c r="N32" s="100"/>
      <c r="O32" s="99">
        <f>M32+N32</f>
        <v>0</v>
      </c>
      <c r="P32" s="51"/>
      <c r="Q32" s="50"/>
      <c r="R32" s="99">
        <f>P32+Q32</f>
        <v>0</v>
      </c>
      <c r="S32" s="51"/>
      <c r="T32" s="100"/>
      <c r="U32" s="99">
        <f>S32+T32</f>
        <v>0</v>
      </c>
      <c r="V32" s="51"/>
      <c r="W32" s="50"/>
      <c r="X32" s="99">
        <f>V32+W32</f>
        <v>0</v>
      </c>
      <c r="Y32" s="102">
        <f>D32+G32+J32+M32+P32+S32+V32</f>
        <v>0</v>
      </c>
      <c r="Z32" s="139">
        <f>E32+H32+K32+N32+Q32+T32+W32</f>
        <v>0</v>
      </c>
      <c r="AA32" s="189">
        <f>F32+I32+L32+O32+R32+U32+X32</f>
        <v>0</v>
      </c>
    </row>
    <row r="33" spans="1:27" s="1" customFormat="1" x14ac:dyDescent="0.25">
      <c r="A33" s="29" t="s">
        <v>118</v>
      </c>
      <c r="B33" s="101">
        <v>2315</v>
      </c>
      <c r="C33" s="101">
        <v>7</v>
      </c>
      <c r="D33" s="51"/>
      <c r="E33" s="50"/>
      <c r="F33" s="49">
        <f>D33+E33</f>
        <v>0</v>
      </c>
      <c r="G33" s="100"/>
      <c r="H33" s="100"/>
      <c r="I33" s="99">
        <f>G33+H33</f>
        <v>0</v>
      </c>
      <c r="J33" s="51"/>
      <c r="K33" s="50"/>
      <c r="L33" s="99">
        <f>J33+K33</f>
        <v>0</v>
      </c>
      <c r="M33" s="51"/>
      <c r="N33" s="100"/>
      <c r="O33" s="99">
        <f>M33+N33</f>
        <v>0</v>
      </c>
      <c r="P33" s="51">
        <v>1</v>
      </c>
      <c r="Q33" s="50">
        <v>0</v>
      </c>
      <c r="R33" s="99">
        <f>P33+Q33</f>
        <v>1</v>
      </c>
      <c r="S33" s="51"/>
      <c r="T33" s="100"/>
      <c r="U33" s="99">
        <f>S33+T33</f>
        <v>0</v>
      </c>
      <c r="V33" s="51"/>
      <c r="W33" s="50"/>
      <c r="X33" s="99">
        <f>V33+W33</f>
        <v>0</v>
      </c>
      <c r="Y33" s="102">
        <f>D33+G33+J33+M33+P33+S33+V33</f>
        <v>1</v>
      </c>
      <c r="Z33" s="139">
        <f>E33+H33+K33+N33+Q33+T33+W33</f>
        <v>0</v>
      </c>
      <c r="AA33" s="189">
        <f>F33+I33+L33+O33+R33+U33+X33</f>
        <v>1</v>
      </c>
    </row>
    <row r="34" spans="1:27" s="1" customFormat="1" x14ac:dyDescent="0.25">
      <c r="A34" s="29" t="s">
        <v>117</v>
      </c>
      <c r="B34" s="101">
        <v>2320</v>
      </c>
      <c r="C34" s="101">
        <v>7</v>
      </c>
      <c r="D34" s="51">
        <v>1</v>
      </c>
      <c r="E34" s="50"/>
      <c r="F34" s="49">
        <f>D34+E34</f>
        <v>1</v>
      </c>
      <c r="G34" s="100"/>
      <c r="H34" s="100"/>
      <c r="I34" s="99">
        <f>G34+H34</f>
        <v>0</v>
      </c>
      <c r="J34" s="51"/>
      <c r="K34" s="50"/>
      <c r="L34" s="99">
        <f>J34+K34</f>
        <v>0</v>
      </c>
      <c r="M34" s="51"/>
      <c r="N34" s="100"/>
      <c r="O34" s="99">
        <f>M34+N34</f>
        <v>0</v>
      </c>
      <c r="P34" s="51"/>
      <c r="Q34" s="50"/>
      <c r="R34" s="99">
        <f>P34+Q34</f>
        <v>0</v>
      </c>
      <c r="S34" s="51"/>
      <c r="T34" s="100"/>
      <c r="U34" s="99">
        <f>S34+T34</f>
        <v>0</v>
      </c>
      <c r="V34" s="51"/>
      <c r="W34" s="50"/>
      <c r="X34" s="99">
        <f>V34+W34</f>
        <v>0</v>
      </c>
      <c r="Y34" s="102">
        <f>D34+G34+J34+M34+P34+S34+V34</f>
        <v>1</v>
      </c>
      <c r="Z34" s="139">
        <f>E34+H34+K34+N34+Q34+T34+W34</f>
        <v>0</v>
      </c>
      <c r="AA34" s="189">
        <f>F34+I34+L34+O34+R34+U34+X34</f>
        <v>1</v>
      </c>
    </row>
    <row r="35" spans="1:27" s="1" customFormat="1" ht="13.8" thickBot="1" x14ac:dyDescent="0.3">
      <c r="A35" s="29" t="s">
        <v>116</v>
      </c>
      <c r="B35" s="101">
        <v>2335</v>
      </c>
      <c r="C35" s="101">
        <v>7</v>
      </c>
      <c r="D35" s="51">
        <v>1</v>
      </c>
      <c r="E35" s="50">
        <v>2</v>
      </c>
      <c r="F35" s="49">
        <f>D35+E35</f>
        <v>3</v>
      </c>
      <c r="G35" s="100"/>
      <c r="H35" s="100"/>
      <c r="I35" s="99">
        <f>G35+H35</f>
        <v>0</v>
      </c>
      <c r="J35" s="51"/>
      <c r="K35" s="50"/>
      <c r="L35" s="99">
        <f>J35+K35</f>
        <v>0</v>
      </c>
      <c r="M35" s="51"/>
      <c r="N35" s="100"/>
      <c r="O35" s="99">
        <f>M35+N35</f>
        <v>0</v>
      </c>
      <c r="P35" s="51"/>
      <c r="Q35" s="50"/>
      <c r="R35" s="99">
        <f>P35+Q35</f>
        <v>0</v>
      </c>
      <c r="S35" s="51"/>
      <c r="T35" s="100"/>
      <c r="U35" s="99">
        <f>S35+T35</f>
        <v>0</v>
      </c>
      <c r="V35" s="51"/>
      <c r="W35" s="50"/>
      <c r="X35" s="99">
        <f>V35+W35</f>
        <v>0</v>
      </c>
      <c r="Y35" s="102">
        <f>D35+G35+J35+M35+P35+S35+V35</f>
        <v>1</v>
      </c>
      <c r="Z35" s="139">
        <f>E35+H35+K35+N35+Q35+T35+W35</f>
        <v>2</v>
      </c>
      <c r="AA35" s="189">
        <f>F35+I35+L35+O35+R35+U35+X35</f>
        <v>3</v>
      </c>
    </row>
    <row r="36" spans="1:27" s="59" customFormat="1" ht="13.8" thickBot="1" x14ac:dyDescent="0.3">
      <c r="A36" s="195" t="s">
        <v>115</v>
      </c>
      <c r="B36" s="194"/>
      <c r="C36" s="194"/>
      <c r="D36" s="193">
        <f>SUM(D30:D35)</f>
        <v>3</v>
      </c>
      <c r="E36" s="191">
        <f>SUM(E31:E35)</f>
        <v>5</v>
      </c>
      <c r="F36" s="190">
        <f>SUM(F30:F35)</f>
        <v>8</v>
      </c>
      <c r="G36" s="193">
        <f>SUM(G30:G35)</f>
        <v>0</v>
      </c>
      <c r="H36" s="191">
        <f>SUM(H31:H35)</f>
        <v>0</v>
      </c>
      <c r="I36" s="190">
        <f>SUM(I30:I35)</f>
        <v>0</v>
      </c>
      <c r="J36" s="193">
        <f>SUM(J30:J35)</f>
        <v>0</v>
      </c>
      <c r="K36" s="191">
        <f>SUM(K31:K35)</f>
        <v>0</v>
      </c>
      <c r="L36" s="190">
        <f>SUM(L30:L35)</f>
        <v>0</v>
      </c>
      <c r="M36" s="193">
        <f>SUM(M30:M35)</f>
        <v>0</v>
      </c>
      <c r="N36" s="191">
        <f>SUM(N31:N35)</f>
        <v>0</v>
      </c>
      <c r="O36" s="190">
        <f>SUM(O30:O35)</f>
        <v>0</v>
      </c>
      <c r="P36" s="193">
        <f>SUM(P30:P35)</f>
        <v>1</v>
      </c>
      <c r="Q36" s="191">
        <f>SUM(Q31:Q35)</f>
        <v>0</v>
      </c>
      <c r="R36" s="190">
        <f>SUM(R30:R35)</f>
        <v>1</v>
      </c>
      <c r="S36" s="193">
        <f>SUM(S30:S35)</f>
        <v>1</v>
      </c>
      <c r="T36" s="191">
        <f>SUM(T31:T35)</f>
        <v>0</v>
      </c>
      <c r="U36" s="190">
        <f>SUM(U30:U35)</f>
        <v>1</v>
      </c>
      <c r="V36" s="193">
        <f>SUM(V30:V35)</f>
        <v>0</v>
      </c>
      <c r="W36" s="191">
        <f>SUM(W31:W35)</f>
        <v>0</v>
      </c>
      <c r="X36" s="190">
        <f>SUM(X30:X35)</f>
        <v>0</v>
      </c>
      <c r="Y36" s="192">
        <f>SUM(Y30:Y35)</f>
        <v>5</v>
      </c>
      <c r="Z36" s="191">
        <f>SUM(Z31:Z35)</f>
        <v>5</v>
      </c>
      <c r="AA36" s="190">
        <f>SUM(AA30:AA35)</f>
        <v>10</v>
      </c>
    </row>
    <row r="37" spans="1:27" s="1" customFormat="1" x14ac:dyDescent="0.25">
      <c r="A37" s="29" t="s">
        <v>114</v>
      </c>
      <c r="B37" s="101">
        <v>2305</v>
      </c>
      <c r="C37" s="101">
        <v>6</v>
      </c>
      <c r="D37" s="51"/>
      <c r="E37" s="50"/>
      <c r="F37" s="49">
        <f>D37+E37</f>
        <v>0</v>
      </c>
      <c r="G37" s="100">
        <v>1</v>
      </c>
      <c r="H37" s="100">
        <v>0</v>
      </c>
      <c r="I37" s="54">
        <f>G37+H37</f>
        <v>1</v>
      </c>
      <c r="J37" s="51"/>
      <c r="K37" s="50"/>
      <c r="L37" s="49">
        <f>J37+K37</f>
        <v>0</v>
      </c>
      <c r="M37" s="51"/>
      <c r="N37" s="100"/>
      <c r="O37" s="99">
        <f>M37+N37</f>
        <v>0</v>
      </c>
      <c r="P37" s="51"/>
      <c r="Q37" s="50"/>
      <c r="R37" s="54">
        <f>P37+Q37</f>
        <v>0</v>
      </c>
      <c r="S37" s="51"/>
      <c r="T37" s="100"/>
      <c r="U37" s="99">
        <f>S37+T37</f>
        <v>0</v>
      </c>
      <c r="V37" s="51"/>
      <c r="W37" s="50"/>
      <c r="X37" s="54">
        <f>V37+W37</f>
        <v>0</v>
      </c>
      <c r="Y37" s="102">
        <f>D37+G37+J37+M37+P37+S37+V37</f>
        <v>1</v>
      </c>
      <c r="Z37" s="139">
        <f>E37+H37+K37+N37+Q37+T37+W37</f>
        <v>0</v>
      </c>
      <c r="AA37" s="189">
        <f>F37+I37+L37+O37+R37+U37+X37</f>
        <v>1</v>
      </c>
    </row>
    <row r="38" spans="1:27" s="1" customFormat="1" ht="13.8" thickBot="1" x14ac:dyDescent="0.3">
      <c r="A38" s="29" t="s">
        <v>113</v>
      </c>
      <c r="B38" s="101">
        <v>2305</v>
      </c>
      <c r="C38" s="101">
        <v>9</v>
      </c>
      <c r="D38" s="51"/>
      <c r="E38" s="50"/>
      <c r="F38" s="49">
        <f>D38+E38</f>
        <v>0</v>
      </c>
      <c r="G38" s="100"/>
      <c r="H38" s="100"/>
      <c r="I38" s="54">
        <f>G38+H38</f>
        <v>0</v>
      </c>
      <c r="J38" s="51"/>
      <c r="K38" s="50"/>
      <c r="L38" s="49">
        <f>J38+K38</f>
        <v>0</v>
      </c>
      <c r="M38" s="51"/>
      <c r="N38" s="100"/>
      <c r="O38" s="99">
        <f>M38+N38</f>
        <v>0</v>
      </c>
      <c r="P38" s="51"/>
      <c r="Q38" s="50"/>
      <c r="R38" s="54">
        <f>P38+Q38</f>
        <v>0</v>
      </c>
      <c r="S38" s="51"/>
      <c r="T38" s="100"/>
      <c r="U38" s="99">
        <f>S38+T38</f>
        <v>0</v>
      </c>
      <c r="V38" s="51"/>
      <c r="W38" s="50"/>
      <c r="X38" s="54">
        <f>V38+W38</f>
        <v>0</v>
      </c>
      <c r="Y38" s="102">
        <f>D38+G38+J38+M38+P38+S38+V38</f>
        <v>0</v>
      </c>
      <c r="Z38" s="139">
        <f>E38+H38+K38+N38+Q38+T38+W38</f>
        <v>0</v>
      </c>
      <c r="AA38" s="189">
        <f>F38+I38+L38+O38+R38+U38+X38</f>
        <v>0</v>
      </c>
    </row>
    <row r="39" spans="1:27" s="1" customFormat="1" ht="13.8" thickBot="1" x14ac:dyDescent="0.3">
      <c r="A39" s="64" t="s">
        <v>112</v>
      </c>
      <c r="B39" s="63"/>
      <c r="C39" s="63"/>
      <c r="D39" s="94">
        <f>D30+D31+D32+D33+D34+D35+D38+D37</f>
        <v>3</v>
      </c>
      <c r="E39" s="94">
        <f>E30+E31+E32+E33+E34+E35+E38+E37</f>
        <v>5</v>
      </c>
      <c r="F39" s="94">
        <f>F30+F31+F32+F33+F34+F35+F38+F37</f>
        <v>8</v>
      </c>
      <c r="G39" s="94">
        <f>G30+G31+G32+G33+G34+G35+G38+G37</f>
        <v>1</v>
      </c>
      <c r="H39" s="94">
        <f>H30+H31+H32+H33+H34+H35+H38+H37</f>
        <v>0</v>
      </c>
      <c r="I39" s="94">
        <f>I30+I31+I32+I33+I34+I35+I38+I37</f>
        <v>1</v>
      </c>
      <c r="J39" s="94">
        <f>J30+J31+J32+J33+J34+J35+J38+J37</f>
        <v>0</v>
      </c>
      <c r="K39" s="94">
        <f>K30+K31+K32+K33+K34+K35+K38+K37</f>
        <v>0</v>
      </c>
      <c r="L39" s="94">
        <f>L30+L31+L32+L33+L34+L35+L38+L37</f>
        <v>0</v>
      </c>
      <c r="M39" s="94">
        <f>M30+M31+M32+M33+M34+M35+M38+M37</f>
        <v>0</v>
      </c>
      <c r="N39" s="94">
        <f>N30+N31+N32+N33+N34+N35+N38+N37</f>
        <v>0</v>
      </c>
      <c r="O39" s="94">
        <f>O30+O31+O32+O33+O34+O35+O38+O37</f>
        <v>0</v>
      </c>
      <c r="P39" s="94">
        <f>P30+P31+P32+P33+P34+P35+P38+P37</f>
        <v>1</v>
      </c>
      <c r="Q39" s="94">
        <f>Q30+Q31+Q32+Q33+Q34+Q35+Q38+Q37</f>
        <v>0</v>
      </c>
      <c r="R39" s="94">
        <f>R30+R31+R32+R33+R34+R35+R38+R37</f>
        <v>1</v>
      </c>
      <c r="S39" s="94">
        <f>S30+S31+S32+S33+S34+S35+S38+S37</f>
        <v>1</v>
      </c>
      <c r="T39" s="94">
        <f>T30+T31+T32+T33+T34+T35+T38+T37</f>
        <v>0</v>
      </c>
      <c r="U39" s="94">
        <f>U30+U31+U32+U33+U34+U35+U38+U37</f>
        <v>1</v>
      </c>
      <c r="V39" s="94">
        <f>V30+V31+V32+V33+V34+V35+V38+V37</f>
        <v>0</v>
      </c>
      <c r="W39" s="94">
        <f>W30+W31+W32+W33+W34+W35+W38+W37</f>
        <v>0</v>
      </c>
      <c r="X39" s="94">
        <f>X30+X31+X32+X33+X34+X35+X38+X37</f>
        <v>0</v>
      </c>
      <c r="Y39" s="92">
        <f>Y36+Y37+Y38</f>
        <v>6</v>
      </c>
      <c r="Z39" s="94">
        <f>Z36+Z37+Z38</f>
        <v>5</v>
      </c>
      <c r="AA39" s="91">
        <f>AA36+AA37+AA38</f>
        <v>11</v>
      </c>
    </row>
    <row r="40" spans="1:27" ht="14.25" customHeight="1" x14ac:dyDescent="0.25">
      <c r="A40" s="16"/>
      <c r="B40" s="15"/>
      <c r="C40" s="15"/>
      <c r="D40" s="45"/>
      <c r="E40" s="44"/>
      <c r="F40" s="43"/>
      <c r="G40" s="44"/>
      <c r="H40" s="44"/>
      <c r="I40" s="44"/>
      <c r="J40" s="45"/>
      <c r="K40" s="44"/>
      <c r="L40" s="43"/>
      <c r="M40" s="44"/>
      <c r="N40" s="44"/>
      <c r="O40" s="44"/>
      <c r="P40" s="45"/>
      <c r="Q40" s="44"/>
      <c r="R40" s="43"/>
      <c r="S40" s="44"/>
      <c r="T40" s="44"/>
      <c r="U40" s="44"/>
      <c r="V40" s="45"/>
      <c r="W40" s="44"/>
      <c r="X40" s="43"/>
      <c r="Y40" s="42"/>
      <c r="Z40" s="42"/>
      <c r="AA40" s="41"/>
    </row>
    <row r="41" spans="1:27" s="1" customFormat="1" x14ac:dyDescent="0.25">
      <c r="A41" s="46" t="s">
        <v>111</v>
      </c>
      <c r="B41" s="101">
        <v>2405</v>
      </c>
      <c r="C41" s="101">
        <v>7</v>
      </c>
      <c r="D41" s="51">
        <v>1</v>
      </c>
      <c r="E41" s="50">
        <v>2</v>
      </c>
      <c r="F41" s="49">
        <f>D41+E41</f>
        <v>3</v>
      </c>
      <c r="G41" s="100"/>
      <c r="H41" s="100"/>
      <c r="I41" s="99">
        <f>G41+H41</f>
        <v>0</v>
      </c>
      <c r="J41" s="51"/>
      <c r="K41" s="50"/>
      <c r="L41" s="49">
        <f>J41+K41</f>
        <v>0</v>
      </c>
      <c r="M41" s="51">
        <v>0</v>
      </c>
      <c r="N41" s="100">
        <v>1</v>
      </c>
      <c r="O41" s="99">
        <f>M41+N41</f>
        <v>1</v>
      </c>
      <c r="P41" s="51"/>
      <c r="Q41" s="50"/>
      <c r="R41" s="49">
        <f>P41+Q41</f>
        <v>0</v>
      </c>
      <c r="S41" s="100">
        <v>1</v>
      </c>
      <c r="T41" s="100">
        <v>0</v>
      </c>
      <c r="U41" s="99">
        <f>S41+T41</f>
        <v>1</v>
      </c>
      <c r="V41" s="51">
        <v>0</v>
      </c>
      <c r="W41" s="50">
        <v>1</v>
      </c>
      <c r="X41" s="49">
        <f>V41+W41</f>
        <v>1</v>
      </c>
      <c r="Y41" s="139">
        <f>D41+G41+J41+M41+P41+S41+V41</f>
        <v>2</v>
      </c>
      <c r="Z41" s="139">
        <f>E41+H41+K41+N41+Q41+T41+W41</f>
        <v>4</v>
      </c>
      <c r="AA41" s="47">
        <f>Y41+Z41</f>
        <v>6</v>
      </c>
    </row>
    <row r="42" spans="1:27" s="1" customFormat="1" ht="13.8" thickBot="1" x14ac:dyDescent="0.3">
      <c r="A42" s="46" t="s">
        <v>110</v>
      </c>
      <c r="B42" s="101">
        <v>2490</v>
      </c>
      <c r="C42" s="101">
        <v>9</v>
      </c>
      <c r="D42" s="51">
        <v>1</v>
      </c>
      <c r="E42" s="50">
        <v>0</v>
      </c>
      <c r="F42" s="49">
        <f>D42+E42</f>
        <v>1</v>
      </c>
      <c r="G42" s="100"/>
      <c r="H42" s="100"/>
      <c r="I42" s="99">
        <f>G42+H42</f>
        <v>0</v>
      </c>
      <c r="J42" s="51"/>
      <c r="K42" s="50"/>
      <c r="L42" s="49">
        <f>J42+K42</f>
        <v>0</v>
      </c>
      <c r="M42" s="51"/>
      <c r="N42" s="100"/>
      <c r="O42" s="99">
        <f>M42+N42</f>
        <v>0</v>
      </c>
      <c r="P42" s="51"/>
      <c r="Q42" s="50"/>
      <c r="R42" s="49">
        <f>P42+Q42</f>
        <v>0</v>
      </c>
      <c r="S42" s="100">
        <v>0</v>
      </c>
      <c r="T42" s="100">
        <v>1</v>
      </c>
      <c r="U42" s="99">
        <f>S42+T42</f>
        <v>1</v>
      </c>
      <c r="V42" s="51"/>
      <c r="W42" s="50"/>
      <c r="X42" s="49">
        <f>V42+W42</f>
        <v>0</v>
      </c>
      <c r="Y42" s="139">
        <f>D42+G42+J42+M42+P42+S42+V42</f>
        <v>1</v>
      </c>
      <c r="Z42" s="139">
        <f>E42+H42+K42+N42+Q42+T42+W42</f>
        <v>1</v>
      </c>
      <c r="AA42" s="47">
        <f>Y42+Z42</f>
        <v>2</v>
      </c>
    </row>
    <row r="43" spans="1:27" s="1" customFormat="1" ht="13.8" thickBot="1" x14ac:dyDescent="0.3">
      <c r="A43" s="64" t="s">
        <v>109</v>
      </c>
      <c r="B43" s="63"/>
      <c r="C43" s="63"/>
      <c r="D43" s="95">
        <f>SUBTOTAL(9,D41:D42)</f>
        <v>2</v>
      </c>
      <c r="E43" s="94">
        <f>SUBTOTAL(9,E41:E42)</f>
        <v>2</v>
      </c>
      <c r="F43" s="93">
        <f>SUBTOTAL(9,F41:F42)</f>
        <v>4</v>
      </c>
      <c r="G43" s="94">
        <f>SUBTOTAL(9,G41:G42)</f>
        <v>0</v>
      </c>
      <c r="H43" s="94">
        <f>SUBTOTAL(9,H41:H42)</f>
        <v>0</v>
      </c>
      <c r="I43" s="94">
        <f>SUBTOTAL(9,I41:I42)</f>
        <v>0</v>
      </c>
      <c r="J43" s="95">
        <f>SUBTOTAL(9,J41:J42)</f>
        <v>0</v>
      </c>
      <c r="K43" s="94">
        <f>SUBTOTAL(9,K41:K42)</f>
        <v>0</v>
      </c>
      <c r="L43" s="93">
        <f>SUBTOTAL(9,L41:L42)</f>
        <v>0</v>
      </c>
      <c r="M43" s="95">
        <f>SUBTOTAL(9,M41:M42)</f>
        <v>0</v>
      </c>
      <c r="N43" s="94">
        <f>SUBTOTAL(9,N41:N42)</f>
        <v>1</v>
      </c>
      <c r="O43" s="94">
        <f>SUBTOTAL(9,O41:O42)</f>
        <v>1</v>
      </c>
      <c r="P43" s="95">
        <f>SUBTOTAL(9,P41:P42)</f>
        <v>0</v>
      </c>
      <c r="Q43" s="94">
        <f>SUBTOTAL(9,Q41:Q42)</f>
        <v>0</v>
      </c>
      <c r="R43" s="93">
        <f>SUBTOTAL(9,R41:R42)</f>
        <v>0</v>
      </c>
      <c r="S43" s="94">
        <f>SUBTOTAL(9,S41:S42)</f>
        <v>1</v>
      </c>
      <c r="T43" s="94">
        <f>SUBTOTAL(9,T41:T42)</f>
        <v>1</v>
      </c>
      <c r="U43" s="94">
        <f>SUBTOTAL(9,U41:U42)</f>
        <v>2</v>
      </c>
      <c r="V43" s="95">
        <f>SUBTOTAL(9,V41:V42)</f>
        <v>0</v>
      </c>
      <c r="W43" s="94">
        <f>SUBTOTAL(9,W41:W42)</f>
        <v>1</v>
      </c>
      <c r="X43" s="93">
        <f>SUBTOTAL(9,X41:X42)</f>
        <v>1</v>
      </c>
      <c r="Y43" s="92">
        <f>D43+G43+J43+M43+P43+S43+V43</f>
        <v>3</v>
      </c>
      <c r="Z43" s="92">
        <f>E43+H43+K43+N43+Q43+T43+W43</f>
        <v>5</v>
      </c>
      <c r="AA43" s="91">
        <f>SUBTOTAL(9,AA41:AA42)</f>
        <v>8</v>
      </c>
    </row>
    <row r="44" spans="1:27" x14ac:dyDescent="0.25">
      <c r="A44" s="29"/>
      <c r="B44" s="28"/>
      <c r="C44" s="28"/>
      <c r="D44" s="45"/>
      <c r="E44" s="44"/>
      <c r="F44" s="43"/>
      <c r="G44" s="107"/>
      <c r="H44" s="107"/>
      <c r="I44" s="107"/>
      <c r="J44" s="45"/>
      <c r="K44" s="44"/>
      <c r="L44" s="43"/>
      <c r="M44" s="45"/>
      <c r="N44" s="107"/>
      <c r="O44" s="107"/>
      <c r="P44" s="45"/>
      <c r="Q44" s="44"/>
      <c r="R44" s="43"/>
      <c r="S44" s="107"/>
      <c r="T44" s="107"/>
      <c r="U44" s="107"/>
      <c r="V44" s="45"/>
      <c r="W44" s="44"/>
      <c r="X44" s="43"/>
      <c r="Y44" s="106"/>
      <c r="Z44" s="106"/>
      <c r="AA44" s="41"/>
    </row>
    <row r="45" spans="1:27" s="1" customFormat="1" x14ac:dyDescent="0.25">
      <c r="A45" s="113" t="s">
        <v>108</v>
      </c>
      <c r="B45" s="28">
        <v>2560</v>
      </c>
      <c r="C45" s="28">
        <v>7</v>
      </c>
      <c r="D45" s="83">
        <v>10</v>
      </c>
      <c r="E45" s="82">
        <v>4</v>
      </c>
      <c r="F45" s="12">
        <f>D45+E45</f>
        <v>14</v>
      </c>
      <c r="G45" s="83">
        <v>4</v>
      </c>
      <c r="H45" s="82">
        <v>2</v>
      </c>
      <c r="I45" s="12">
        <f>G45+H45</f>
        <v>6</v>
      </c>
      <c r="J45" s="83"/>
      <c r="K45" s="82"/>
      <c r="L45" s="12">
        <f>J45+K45</f>
        <v>0</v>
      </c>
      <c r="M45" s="83">
        <v>1</v>
      </c>
      <c r="N45" s="82">
        <v>0</v>
      </c>
      <c r="O45" s="12">
        <f>M45+N45</f>
        <v>1</v>
      </c>
      <c r="P45" s="83">
        <v>1</v>
      </c>
      <c r="Q45" s="82">
        <v>0</v>
      </c>
      <c r="R45" s="12">
        <f>P45+Q45</f>
        <v>1</v>
      </c>
      <c r="S45" s="150"/>
      <c r="T45" s="150"/>
      <c r="U45" s="149">
        <f>S45+T45</f>
        <v>0</v>
      </c>
      <c r="V45" s="83"/>
      <c r="W45" s="82"/>
      <c r="X45" s="12">
        <f>V45+W45</f>
        <v>0</v>
      </c>
      <c r="Y45" s="148">
        <f>D45+G45+J45+M45+P45+S45+V45</f>
        <v>16</v>
      </c>
      <c r="Z45" s="148">
        <f>E45+H45+K45+N45+Q45+T45+W45</f>
        <v>6</v>
      </c>
      <c r="AA45" s="10">
        <f>Y45+Z45</f>
        <v>22</v>
      </c>
    </row>
    <row r="46" spans="1:27" ht="13.8" thickBot="1" x14ac:dyDescent="0.3">
      <c r="A46" s="29"/>
      <c r="B46" s="28"/>
      <c r="C46" s="28"/>
      <c r="D46" s="45"/>
      <c r="E46" s="44"/>
      <c r="F46" s="43"/>
      <c r="G46" s="107"/>
      <c r="H46" s="107"/>
      <c r="I46" s="107"/>
      <c r="J46" s="45"/>
      <c r="K46" s="44"/>
      <c r="L46" s="43"/>
      <c r="M46" s="45"/>
      <c r="N46" s="107"/>
      <c r="O46" s="107"/>
      <c r="P46" s="45"/>
      <c r="Q46" s="44"/>
      <c r="R46" s="43"/>
      <c r="S46" s="107"/>
      <c r="T46" s="107"/>
      <c r="U46" s="107"/>
      <c r="V46" s="45"/>
      <c r="W46" s="44"/>
      <c r="X46" s="43"/>
      <c r="Y46" s="106"/>
      <c r="Z46" s="106"/>
      <c r="AA46" s="41"/>
    </row>
    <row r="47" spans="1:27" ht="13.8" thickBot="1" x14ac:dyDescent="0.3">
      <c r="A47" s="188" t="s">
        <v>107</v>
      </c>
      <c r="B47" s="187"/>
      <c r="C47" s="187"/>
      <c r="D47" s="186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4"/>
      <c r="AA47" s="183"/>
    </row>
    <row r="48" spans="1:27" s="1" customFormat="1" x14ac:dyDescent="0.25">
      <c r="A48" s="113" t="s">
        <v>5</v>
      </c>
      <c r="B48" s="28"/>
      <c r="C48" s="28">
        <v>7</v>
      </c>
      <c r="D48" s="18">
        <f>D7+D9+D13+D15+D19+D23+D24+D25+D30+D31+D32+D33+D34+D35+D41+D45+D17</f>
        <v>33</v>
      </c>
      <c r="E48" s="13">
        <f>E7+E9+E13+E15+E19+E23+E24+E25+E30+E31+E32+E33+E34+E35+E41+E45+E17</f>
        <v>30</v>
      </c>
      <c r="F48" s="12">
        <f>F7+F9+F13+F15+F19+F23+F24+F25+F30+F31+F32+F33+F34+F35+F41+F45+F17</f>
        <v>63</v>
      </c>
      <c r="G48" s="18">
        <f>G7+G9+G13+G15+G19+G23+G24+G25+G30+G31+G32+G33+G34+G35+G41+G45+G17</f>
        <v>4</v>
      </c>
      <c r="H48" s="13">
        <f>H7+H9+H13+H15+H19+H23+H24+H25+H30+H31+H32+H33+H34+H35+H41+H45+H17</f>
        <v>2</v>
      </c>
      <c r="I48" s="12">
        <f>I7+I9+I13+I15+I19+I23+I24+I25+I30+I31+I32+I33+I34+I35+I41+I45+I17</f>
        <v>6</v>
      </c>
      <c r="J48" s="18">
        <f>J7+J9+J13+J15+J19+J23+J24+J25+J30+J31+J32+J33+J34+J35+J41+J45+J17</f>
        <v>0</v>
      </c>
      <c r="K48" s="13">
        <f>K7+K9+K13+K15+K19+K23+K24+K25+K30+K31+K32+K33+K34+K35+K41+K45+K17</f>
        <v>0</v>
      </c>
      <c r="L48" s="12">
        <f>L7+L9+L13+L15+L19+L23+L24+L25+L30+L31+L32+L33+L34+L35+L41+L45+L17</f>
        <v>0</v>
      </c>
      <c r="M48" s="18">
        <f>M7+M9+M13+M15+M19+M23+M24+M25+M30+M31+M32+M33+M34+M35+M41+M45+M17</f>
        <v>2</v>
      </c>
      <c r="N48" s="13">
        <f>N7+N9+N13+N15+N19+N23+N24+N25+N30+N31+N32+N33+N34+N35+N41+N45+N17</f>
        <v>1</v>
      </c>
      <c r="O48" s="12">
        <f>O7+O9+O13+O15+O19+O23+O24+O25+O30+O31+O32+O33+O34+O35+O41+O45+O17</f>
        <v>3</v>
      </c>
      <c r="P48" s="18">
        <f>P7+P9+P13+P15+P19+P23+P24+P25+P30+P31+P32+P33+P34+P35+P41+P45+P17</f>
        <v>2</v>
      </c>
      <c r="Q48" s="13">
        <f>Q7+Q9+Q13+Q15+Q19+Q23+Q24+Q25+Q30+Q31+Q32+Q33+Q34+Q35+Q41+Q45+Q17</f>
        <v>1</v>
      </c>
      <c r="R48" s="12">
        <f>R7+R9+R13+R15+R19+R23+R24+R25+R30+R31+R32+R33+R34+R35+R41+R45+R17</f>
        <v>3</v>
      </c>
      <c r="S48" s="18">
        <f>S7+S9+S13+S15+S19+S23+S24+S25+S30+S31+S32+S33+S34+S35+S41+S45+S17</f>
        <v>4</v>
      </c>
      <c r="T48" s="13">
        <f>T7+T9+T13+T15+T19+T23+T24+T25+T30+T31+T32+T33+T34+T35+T41+T45+T17</f>
        <v>1</v>
      </c>
      <c r="U48" s="12">
        <f>U7+U9+U13+U15+U19+U23+U24+U25+U30+U31+U32+U33+U34+U35+U41+U45+U17</f>
        <v>5</v>
      </c>
      <c r="V48" s="18">
        <f>V7+V9+V13+V15+V19+V23+V24+V25+V30+V31+V32+V33+V34+V35+V41+V45+V17</f>
        <v>0</v>
      </c>
      <c r="W48" s="13">
        <f>W7+W9+W13+W15+W19+W23+W24+W25+W30+W31+W32+W33+W34+W35+W41+W45+W17</f>
        <v>2</v>
      </c>
      <c r="X48" s="12">
        <f>X7+X9+X13+X15+X19+X23+X24+X25+X30+X31+X32+X33+X34+X35+X41+X45+X17</f>
        <v>2</v>
      </c>
      <c r="Y48" s="18">
        <f>Y7+Y9+Y13+Y15+Y19+Y23+Y24+Y25+Y30+Y31+Y32+Y33+Y34+Y35+Y41+Y45+Y17</f>
        <v>45</v>
      </c>
      <c r="Z48" s="13">
        <f>Z7+Z9+Z13+Z15+Z19+Z23+Z24+Z25+Z30+Z31+Z32+Z33+Z34+Z35+Z41+Z45+Z17</f>
        <v>37</v>
      </c>
      <c r="AA48" s="12">
        <f>AA7+AA9+AA13+AA15+AA19+AA23+AA24+AA25+AA30+AA31+AA32+AA33+AA34+AA35+AA41+AA45+AA17</f>
        <v>82</v>
      </c>
    </row>
    <row r="49" spans="1:27" s="1" customFormat="1" x14ac:dyDescent="0.25">
      <c r="A49" s="113" t="s">
        <v>60</v>
      </c>
      <c r="B49" s="28"/>
      <c r="C49" s="28" t="s">
        <v>3</v>
      </c>
      <c r="D49" s="18">
        <f>D26+D20+D37</f>
        <v>0</v>
      </c>
      <c r="E49" s="13">
        <f>E26+E20+E37</f>
        <v>0</v>
      </c>
      <c r="F49" s="12">
        <f>F26+F20+F37</f>
        <v>0</v>
      </c>
      <c r="G49" s="18">
        <f>G26+G20+G37</f>
        <v>1</v>
      </c>
      <c r="H49" s="13">
        <f>H26+H20+H37</f>
        <v>0</v>
      </c>
      <c r="I49" s="12">
        <f>I26+I20+I37</f>
        <v>1</v>
      </c>
      <c r="J49" s="18">
        <f>J26+J20+J37</f>
        <v>0</v>
      </c>
      <c r="K49" s="13">
        <f>K26+K20+K37</f>
        <v>0</v>
      </c>
      <c r="L49" s="12">
        <f>L26+L20+L37</f>
        <v>0</v>
      </c>
      <c r="M49" s="18">
        <f>M26+M20+M37</f>
        <v>1</v>
      </c>
      <c r="N49" s="13">
        <f>N26+N20+N37</f>
        <v>1</v>
      </c>
      <c r="O49" s="12">
        <f>O26+O20+O37</f>
        <v>2</v>
      </c>
      <c r="P49" s="18">
        <f>P26+P20+P37</f>
        <v>0</v>
      </c>
      <c r="Q49" s="13">
        <f>Q26+Q20+Q37</f>
        <v>0</v>
      </c>
      <c r="R49" s="12">
        <f>R26+R20+R37</f>
        <v>0</v>
      </c>
      <c r="S49" s="18">
        <f>S26+S20+S37</f>
        <v>0</v>
      </c>
      <c r="T49" s="13">
        <f>T26+T20+T37</f>
        <v>0</v>
      </c>
      <c r="U49" s="12">
        <f>U26+U20+U37</f>
        <v>0</v>
      </c>
      <c r="V49" s="18">
        <f>V26+V20+V37</f>
        <v>0</v>
      </c>
      <c r="W49" s="13">
        <f>W26+W20+W37</f>
        <v>0</v>
      </c>
      <c r="X49" s="12">
        <f>X26+X20+X37</f>
        <v>0</v>
      </c>
      <c r="Y49" s="17">
        <f>D49+G49+J49+M49+P49+S49+V49</f>
        <v>2</v>
      </c>
      <c r="Z49" s="11">
        <f>E49+H49+K49+N49+Q49+T49+W49</f>
        <v>1</v>
      </c>
      <c r="AA49" s="10">
        <f>F49+I49+L49+O49+R49+U49+X49</f>
        <v>3</v>
      </c>
    </row>
    <row r="50" spans="1:27" s="1" customFormat="1" ht="13.8" thickBot="1" x14ac:dyDescent="0.3">
      <c r="A50" s="113" t="s">
        <v>1</v>
      </c>
      <c r="B50" s="28"/>
      <c r="C50" s="28">
        <v>9</v>
      </c>
      <c r="D50" s="73">
        <f>D10+D27+D42+D38</f>
        <v>2</v>
      </c>
      <c r="E50" s="72">
        <f>E10+E27+E42+E38</f>
        <v>0</v>
      </c>
      <c r="F50" s="71">
        <f>F10+F27+F42+F38</f>
        <v>2</v>
      </c>
      <c r="G50" s="73">
        <f>G10+G27+G42+G38</f>
        <v>0</v>
      </c>
      <c r="H50" s="72">
        <f>H10+H27+H42+H38</f>
        <v>0</v>
      </c>
      <c r="I50" s="71">
        <f>I10+I27+I42+I38</f>
        <v>0</v>
      </c>
      <c r="J50" s="73">
        <f>J10+J27+J42+J38</f>
        <v>0</v>
      </c>
      <c r="K50" s="72">
        <f>K10+K27+K42+K38</f>
        <v>0</v>
      </c>
      <c r="L50" s="71">
        <f>L10+L27+L42+L38</f>
        <v>0</v>
      </c>
      <c r="M50" s="73">
        <f>M10+M27+M42+M38</f>
        <v>0</v>
      </c>
      <c r="N50" s="72">
        <f>N10+N27+N42+N38</f>
        <v>0</v>
      </c>
      <c r="O50" s="71">
        <f>O10+O27+O42+O38</f>
        <v>0</v>
      </c>
      <c r="P50" s="73">
        <f>P10+P27+P42+P38</f>
        <v>0</v>
      </c>
      <c r="Q50" s="72">
        <f>Q10+Q27+Q42+Q38</f>
        <v>0</v>
      </c>
      <c r="R50" s="71">
        <f>R10+R27+R42+R38</f>
        <v>0</v>
      </c>
      <c r="S50" s="73">
        <f>S10+S27+S42+S38</f>
        <v>2</v>
      </c>
      <c r="T50" s="72">
        <f>T10+T27+T42+T38</f>
        <v>3</v>
      </c>
      <c r="U50" s="71">
        <f>U10+U27+U42+U38</f>
        <v>5</v>
      </c>
      <c r="V50" s="73">
        <f>V10+V27+V42+V38</f>
        <v>0</v>
      </c>
      <c r="W50" s="72">
        <f>W10+W27+W42+W38</f>
        <v>0</v>
      </c>
      <c r="X50" s="71">
        <f>X10+X27+X42+X38</f>
        <v>0</v>
      </c>
      <c r="Y50" s="130">
        <f>D50+G50+J50+M50+P50+S50+V50</f>
        <v>4</v>
      </c>
      <c r="Z50" s="129">
        <f>E50+H50+K50+N50+Q50+T50+W50</f>
        <v>3</v>
      </c>
      <c r="AA50" s="128">
        <f>F50+I50+L50+O50+R50+U50+X50</f>
        <v>7</v>
      </c>
    </row>
    <row r="51" spans="1:27" s="1" customFormat="1" ht="13.8" thickBot="1" x14ac:dyDescent="0.3">
      <c r="A51" s="182" t="s">
        <v>0</v>
      </c>
      <c r="B51" s="181"/>
      <c r="C51" s="181"/>
      <c r="D51" s="180">
        <f>SUM(D48:D50)</f>
        <v>35</v>
      </c>
      <c r="E51" s="179">
        <f>SUM(E48:E50)</f>
        <v>30</v>
      </c>
      <c r="F51" s="178">
        <f>SUM(F48:F50)</f>
        <v>65</v>
      </c>
      <c r="G51" s="180">
        <f>SUM(G48:G50)</f>
        <v>5</v>
      </c>
      <c r="H51" s="179">
        <f>SUM(H48:H50)</f>
        <v>2</v>
      </c>
      <c r="I51" s="178">
        <f>SUM(I48:I50)</f>
        <v>7</v>
      </c>
      <c r="J51" s="180">
        <f>SUM(J48:J50)</f>
        <v>0</v>
      </c>
      <c r="K51" s="179">
        <f>SUM(K48:K50)</f>
        <v>0</v>
      </c>
      <c r="L51" s="178">
        <f>SUM(L48:L50)</f>
        <v>0</v>
      </c>
      <c r="M51" s="180">
        <f>SUM(M48:M50)</f>
        <v>3</v>
      </c>
      <c r="N51" s="179">
        <f>SUM(N48:N50)</f>
        <v>2</v>
      </c>
      <c r="O51" s="178">
        <f>SUM(O48:O50)</f>
        <v>5</v>
      </c>
      <c r="P51" s="180">
        <f>SUM(P48:P50)</f>
        <v>2</v>
      </c>
      <c r="Q51" s="179">
        <f>SUM(Q48:Q50)</f>
        <v>1</v>
      </c>
      <c r="R51" s="178">
        <f>SUM(R48:R50)</f>
        <v>3</v>
      </c>
      <c r="S51" s="180">
        <f>SUM(S48:S50)</f>
        <v>6</v>
      </c>
      <c r="T51" s="179">
        <f>SUM(T48:T50)</f>
        <v>4</v>
      </c>
      <c r="U51" s="178">
        <f>SUM(U48:U50)</f>
        <v>10</v>
      </c>
      <c r="V51" s="180">
        <f>SUM(V48:V50)</f>
        <v>0</v>
      </c>
      <c r="W51" s="179">
        <f>SUM(W48:W50)</f>
        <v>2</v>
      </c>
      <c r="X51" s="178">
        <f>SUM(X48:X50)</f>
        <v>2</v>
      </c>
      <c r="Y51" s="180">
        <f>D51+G51+J51+M51+P51+S51+V51</f>
        <v>51</v>
      </c>
      <c r="Z51" s="179">
        <f>E51+H51+K51+N51+Q51+T51+W51</f>
        <v>41</v>
      </c>
      <c r="AA51" s="178">
        <f>SUM(AA48:AA50)</f>
        <v>92</v>
      </c>
    </row>
    <row r="52" spans="1:27" s="141" customFormat="1" ht="13.8" thickBot="1" x14ac:dyDescent="0.3">
      <c r="A52" s="62"/>
      <c r="B52" s="63"/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spans="1:27" s="1" customFormat="1" ht="13.8" thickBot="1" x14ac:dyDescent="0.3">
      <c r="A53" s="167" t="s">
        <v>106</v>
      </c>
      <c r="B53" s="168"/>
      <c r="C53" s="168"/>
      <c r="D53" s="167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3"/>
    </row>
    <row r="54" spans="1:27" x14ac:dyDescent="0.25">
      <c r="A54" s="29"/>
      <c r="B54" s="28"/>
      <c r="C54" s="28"/>
      <c r="D54" s="45"/>
      <c r="E54" s="44"/>
      <c r="F54" s="43"/>
      <c r="G54" s="107"/>
      <c r="H54" s="107"/>
      <c r="I54" s="107"/>
      <c r="J54" s="45"/>
      <c r="K54" s="44"/>
      <c r="L54" s="43"/>
      <c r="M54" s="45"/>
      <c r="N54" s="107"/>
      <c r="O54" s="107"/>
      <c r="P54" s="45"/>
      <c r="Q54" s="44"/>
      <c r="R54" s="43"/>
      <c r="S54" s="107"/>
      <c r="T54" s="107"/>
      <c r="U54" s="107"/>
      <c r="V54" s="45"/>
      <c r="W54" s="44"/>
      <c r="X54" s="43"/>
      <c r="Y54" s="106"/>
      <c r="Z54" s="106"/>
      <c r="AA54" s="41"/>
    </row>
    <row r="55" spans="1:27" s="1" customFormat="1" x14ac:dyDescent="0.25">
      <c r="A55" s="29" t="s">
        <v>105</v>
      </c>
      <c r="B55" s="101">
        <v>3100</v>
      </c>
      <c r="C55" s="101">
        <v>7</v>
      </c>
      <c r="D55" s="51">
        <v>17</v>
      </c>
      <c r="E55" s="50">
        <v>15</v>
      </c>
      <c r="F55" s="177">
        <f>D55+E55</f>
        <v>32</v>
      </c>
      <c r="G55" s="100">
        <v>1</v>
      </c>
      <c r="H55" s="100">
        <v>1</v>
      </c>
      <c r="I55" s="99">
        <f>G55+H55</f>
        <v>2</v>
      </c>
      <c r="J55" s="51"/>
      <c r="K55" s="50"/>
      <c r="L55" s="49">
        <f>J55+K55</f>
        <v>0</v>
      </c>
      <c r="M55" s="51">
        <v>4</v>
      </c>
      <c r="N55" s="100">
        <v>1</v>
      </c>
      <c r="O55" s="99">
        <f>M55+N55</f>
        <v>5</v>
      </c>
      <c r="P55" s="51"/>
      <c r="Q55" s="50"/>
      <c r="R55" s="49">
        <f>P55+Q55</f>
        <v>0</v>
      </c>
      <c r="S55" s="100"/>
      <c r="T55" s="100"/>
      <c r="U55" s="99">
        <f>S55+T55</f>
        <v>0</v>
      </c>
      <c r="V55" s="51">
        <v>0</v>
      </c>
      <c r="W55" s="50">
        <v>1</v>
      </c>
      <c r="X55" s="49">
        <f>V55+W55</f>
        <v>1</v>
      </c>
      <c r="Y55" s="139">
        <f>D55+G55+J55+M55+P55+S55+V55</f>
        <v>22</v>
      </c>
      <c r="Z55" s="139">
        <f>E55+H55+K55+N55+Q55+T55+W55</f>
        <v>18</v>
      </c>
      <c r="AA55" s="47">
        <f>F55+I55+L55+O55+R55+U55+X55</f>
        <v>40</v>
      </c>
    </row>
    <row r="56" spans="1:27" s="1" customFormat="1" ht="13.8" thickBot="1" x14ac:dyDescent="0.3">
      <c r="A56" s="29" t="s">
        <v>104</v>
      </c>
      <c r="B56" s="101">
        <v>3100</v>
      </c>
      <c r="C56" s="101">
        <v>8</v>
      </c>
      <c r="D56" s="51"/>
      <c r="E56" s="50"/>
      <c r="F56" s="177">
        <f>D56+E56</f>
        <v>0</v>
      </c>
      <c r="G56" s="100"/>
      <c r="H56" s="100"/>
      <c r="I56" s="99">
        <f>G56+H56</f>
        <v>0</v>
      </c>
      <c r="J56" s="51"/>
      <c r="K56" s="50"/>
      <c r="L56" s="49">
        <f>J56+K56</f>
        <v>0</v>
      </c>
      <c r="M56" s="51"/>
      <c r="N56" s="100"/>
      <c r="O56" s="99">
        <f>M56+N56</f>
        <v>0</v>
      </c>
      <c r="P56" s="51"/>
      <c r="Q56" s="50"/>
      <c r="R56" s="49">
        <f>P56+Q56</f>
        <v>0</v>
      </c>
      <c r="S56" s="100"/>
      <c r="T56" s="100"/>
      <c r="U56" s="99">
        <f>S56+T56</f>
        <v>0</v>
      </c>
      <c r="V56" s="51"/>
      <c r="W56" s="50"/>
      <c r="X56" s="49">
        <f>V56+W56</f>
        <v>0</v>
      </c>
      <c r="Y56" s="139">
        <f>D56+G56+J56+M56+P56+S56+V56</f>
        <v>0</v>
      </c>
      <c r="Z56" s="139">
        <f>E56+H56+K56+N56+Q56+T56+W56</f>
        <v>0</v>
      </c>
      <c r="AA56" s="47">
        <f>F56+I56+L56+O56+R56+U56+X56</f>
        <v>0</v>
      </c>
    </row>
    <row r="57" spans="1:27" s="1" customFormat="1" ht="13.8" thickBot="1" x14ac:dyDescent="0.3">
      <c r="A57" s="64" t="s">
        <v>103</v>
      </c>
      <c r="B57" s="63"/>
      <c r="C57" s="63"/>
      <c r="D57" s="116">
        <f>SUBTOTAL(9,D55:D56)</f>
        <v>17</v>
      </c>
      <c r="E57" s="115">
        <f>SUBTOTAL(9,E55:E56)</f>
        <v>15</v>
      </c>
      <c r="F57" s="114">
        <f>SUBTOTAL(9,F55:F56)</f>
        <v>32</v>
      </c>
      <c r="G57" s="94">
        <f>SUBTOTAL(9,G55:G56)</f>
        <v>1</v>
      </c>
      <c r="H57" s="94">
        <f>SUBTOTAL(9,H55:H56)</f>
        <v>1</v>
      </c>
      <c r="I57" s="94">
        <f>SUBTOTAL(9,I55:I56)</f>
        <v>2</v>
      </c>
      <c r="J57" s="95">
        <f>SUBTOTAL(9,J55:J56)</f>
        <v>0</v>
      </c>
      <c r="K57" s="94">
        <f>SUBTOTAL(9,K55:K56)</f>
        <v>0</v>
      </c>
      <c r="L57" s="93">
        <f>SUBTOTAL(9,L55:L56)</f>
        <v>0</v>
      </c>
      <c r="M57" s="95">
        <f>SUBTOTAL(9,M55:M56)</f>
        <v>4</v>
      </c>
      <c r="N57" s="94">
        <f>SUBTOTAL(9,N55:N56)</f>
        <v>1</v>
      </c>
      <c r="O57" s="94">
        <f>SUBTOTAL(9,O55:O56)</f>
        <v>5</v>
      </c>
      <c r="P57" s="95">
        <f>SUBTOTAL(9,P55:P56)</f>
        <v>0</v>
      </c>
      <c r="Q57" s="94">
        <f>SUBTOTAL(9,Q55:Q56)</f>
        <v>0</v>
      </c>
      <c r="R57" s="93">
        <f>SUBTOTAL(9,R55:R56)</f>
        <v>0</v>
      </c>
      <c r="S57" s="94">
        <f>SUBTOTAL(9,S55:S56)</f>
        <v>0</v>
      </c>
      <c r="T57" s="94">
        <f>SUBTOTAL(9,T55:T56)</f>
        <v>0</v>
      </c>
      <c r="U57" s="94">
        <f>SUBTOTAL(9,U55:U56)</f>
        <v>0</v>
      </c>
      <c r="V57" s="95">
        <f>SUBTOTAL(9,V55:V56)</f>
        <v>0</v>
      </c>
      <c r="W57" s="94">
        <f>SUBTOTAL(9,W55:W56)</f>
        <v>1</v>
      </c>
      <c r="X57" s="93">
        <f>SUBTOTAL(9,X55:X56)</f>
        <v>1</v>
      </c>
      <c r="Y57" s="92">
        <f>D57+G57+J57+M57+P57+S57+V57</f>
        <v>22</v>
      </c>
      <c r="Z57" s="92">
        <f>E57+H57+K57+N57+Q57+T57+W57</f>
        <v>18</v>
      </c>
      <c r="AA57" s="91">
        <f>SUBTOTAL(9,AA55:AA56)</f>
        <v>40</v>
      </c>
    </row>
    <row r="58" spans="1:27" x14ac:dyDescent="0.25">
      <c r="A58" s="29"/>
      <c r="B58" s="28"/>
      <c r="C58" s="28"/>
      <c r="D58" s="45"/>
      <c r="E58" s="44"/>
      <c r="F58" s="43"/>
      <c r="G58" s="107"/>
      <c r="H58" s="107"/>
      <c r="I58" s="107"/>
      <c r="J58" s="45"/>
      <c r="K58" s="44"/>
      <c r="L58" s="43"/>
      <c r="M58" s="45"/>
      <c r="N58" s="107"/>
      <c r="O58" s="107"/>
      <c r="P58" s="45"/>
      <c r="Q58" s="44"/>
      <c r="R58" s="43"/>
      <c r="S58" s="107"/>
      <c r="T58" s="107"/>
      <c r="U58" s="107"/>
      <c r="V58" s="45"/>
      <c r="W58" s="44"/>
      <c r="X58" s="43"/>
      <c r="Y58" s="106"/>
      <c r="Z58" s="106"/>
      <c r="AA58" s="41"/>
    </row>
    <row r="59" spans="1:27" s="108" customFormat="1" x14ac:dyDescent="0.25">
      <c r="A59" s="113" t="s">
        <v>102</v>
      </c>
      <c r="B59" s="28">
        <v>3705</v>
      </c>
      <c r="C59" s="28">
        <v>8</v>
      </c>
      <c r="D59" s="83"/>
      <c r="E59" s="82"/>
      <c r="F59" s="12">
        <f>D59+E59</f>
        <v>0</v>
      </c>
      <c r="G59" s="150"/>
      <c r="H59" s="150"/>
      <c r="I59" s="149">
        <f>G59+H59</f>
        <v>0</v>
      </c>
      <c r="J59" s="83"/>
      <c r="K59" s="82"/>
      <c r="L59" s="12">
        <f>J59+K59</f>
        <v>0</v>
      </c>
      <c r="M59" s="83"/>
      <c r="N59" s="150"/>
      <c r="O59" s="149">
        <f>M59+N59</f>
        <v>0</v>
      </c>
      <c r="P59" s="83"/>
      <c r="Q59" s="82"/>
      <c r="R59" s="12">
        <f>P59+Q59</f>
        <v>0</v>
      </c>
      <c r="S59" s="150"/>
      <c r="T59" s="150"/>
      <c r="U59" s="149">
        <f>S59+T59</f>
        <v>0</v>
      </c>
      <c r="V59" s="83"/>
      <c r="W59" s="82"/>
      <c r="X59" s="12">
        <f>V59+W59</f>
        <v>0</v>
      </c>
      <c r="Y59" s="148">
        <f>D59+G59+J59+M59+P59+S59+V59</f>
        <v>0</v>
      </c>
      <c r="Z59" s="148">
        <f>E59+H59+K59+N59+Q59+T59+W59</f>
        <v>0</v>
      </c>
      <c r="AA59" s="10">
        <f>F59+I59+L59+O59+R59+U59+X59</f>
        <v>0</v>
      </c>
    </row>
    <row r="60" spans="1:27" x14ac:dyDescent="0.25">
      <c r="A60" s="29"/>
      <c r="B60" s="28"/>
      <c r="C60" s="28"/>
      <c r="D60" s="45"/>
      <c r="E60" s="44"/>
      <c r="F60" s="43"/>
      <c r="G60" s="107"/>
      <c r="H60" s="107"/>
      <c r="I60" s="107"/>
      <c r="J60" s="45"/>
      <c r="K60" s="44"/>
      <c r="L60" s="43"/>
      <c r="M60" s="45"/>
      <c r="N60" s="107"/>
      <c r="O60" s="107"/>
      <c r="P60" s="45"/>
      <c r="Q60" s="44"/>
      <c r="R60" s="43"/>
      <c r="S60" s="107"/>
      <c r="T60" s="107"/>
      <c r="U60" s="107"/>
      <c r="V60" s="45"/>
      <c r="W60" s="44"/>
      <c r="X60" s="43"/>
      <c r="Y60" s="106"/>
      <c r="Z60" s="106"/>
      <c r="AA60" s="41"/>
    </row>
    <row r="61" spans="1:27" s="108" customFormat="1" x14ac:dyDescent="0.25">
      <c r="A61" s="113" t="s">
        <v>101</v>
      </c>
      <c r="B61" s="28">
        <v>3200</v>
      </c>
      <c r="C61" s="28">
        <v>8</v>
      </c>
      <c r="D61" s="83"/>
      <c r="E61" s="82"/>
      <c r="F61" s="12">
        <f>D61+E61</f>
        <v>0</v>
      </c>
      <c r="G61" s="150"/>
      <c r="H61" s="150"/>
      <c r="I61" s="149">
        <f>G61+H61</f>
        <v>0</v>
      </c>
      <c r="J61" s="83"/>
      <c r="K61" s="82"/>
      <c r="L61" s="12">
        <f>J61+K61</f>
        <v>0</v>
      </c>
      <c r="M61" s="83"/>
      <c r="N61" s="150"/>
      <c r="O61" s="149">
        <f>M61+N61</f>
        <v>0</v>
      </c>
      <c r="P61" s="83"/>
      <c r="Q61" s="82"/>
      <c r="R61" s="12">
        <f>P61+Q61</f>
        <v>0</v>
      </c>
      <c r="S61" s="150"/>
      <c r="T61" s="150"/>
      <c r="U61" s="149">
        <f>S61+T61</f>
        <v>0</v>
      </c>
      <c r="V61" s="83"/>
      <c r="W61" s="82"/>
      <c r="X61" s="12">
        <f>V61+W61</f>
        <v>0</v>
      </c>
      <c r="Y61" s="148">
        <f>D61+G61+J61+M61+P61+S61+V61</f>
        <v>0</v>
      </c>
      <c r="Z61" s="148">
        <f>E61+H61+K61+N61+Q61+T61+W61</f>
        <v>0</v>
      </c>
      <c r="AA61" s="10">
        <f>F61+I61+L61+O61+R61+U61+X61</f>
        <v>0</v>
      </c>
    </row>
    <row r="62" spans="1:27" x14ac:dyDescent="0.25">
      <c r="A62" s="16"/>
      <c r="B62" s="15"/>
      <c r="C62" s="15"/>
      <c r="D62" s="45"/>
      <c r="E62" s="44"/>
      <c r="F62" s="43"/>
      <c r="G62" s="44"/>
      <c r="H62" s="44"/>
      <c r="I62" s="44"/>
      <c r="J62" s="45"/>
      <c r="K62" s="44"/>
      <c r="L62" s="43"/>
      <c r="M62" s="45"/>
      <c r="N62" s="44"/>
      <c r="O62" s="44"/>
      <c r="P62" s="45"/>
      <c r="Q62" s="44"/>
      <c r="R62" s="43"/>
      <c r="S62" s="44"/>
      <c r="T62" s="44"/>
      <c r="U62" s="44"/>
      <c r="V62" s="45"/>
      <c r="W62" s="44"/>
      <c r="X62" s="43"/>
      <c r="Y62" s="42"/>
      <c r="Z62" s="42"/>
      <c r="AA62" s="41"/>
    </row>
    <row r="63" spans="1:27" s="1" customFormat="1" x14ac:dyDescent="0.25">
      <c r="A63" s="46" t="s">
        <v>100</v>
      </c>
      <c r="B63" s="52">
        <v>3300</v>
      </c>
      <c r="C63" s="52">
        <v>8</v>
      </c>
      <c r="D63" s="51"/>
      <c r="E63" s="50"/>
      <c r="F63" s="49">
        <f>D63+E63</f>
        <v>0</v>
      </c>
      <c r="G63" s="50"/>
      <c r="H63" s="50"/>
      <c r="I63" s="54">
        <f>G63+H63</f>
        <v>0</v>
      </c>
      <c r="J63" s="51"/>
      <c r="K63" s="50"/>
      <c r="L63" s="49">
        <f>J63+K63</f>
        <v>0</v>
      </c>
      <c r="M63" s="51"/>
      <c r="N63" s="50"/>
      <c r="O63" s="54">
        <f>M63+N63</f>
        <v>0</v>
      </c>
      <c r="P63" s="51"/>
      <c r="Q63" s="50"/>
      <c r="R63" s="49">
        <f>P63+Q63</f>
        <v>0</v>
      </c>
      <c r="S63" s="50"/>
      <c r="T63" s="50"/>
      <c r="U63" s="54">
        <f>S63+T63</f>
        <v>0</v>
      </c>
      <c r="V63" s="51"/>
      <c r="W63" s="50"/>
      <c r="X63" s="49">
        <f>V63+W63</f>
        <v>0</v>
      </c>
      <c r="Y63" s="48">
        <f>D63+G63+J63+M63+P63+S63+V63</f>
        <v>0</v>
      </c>
      <c r="Z63" s="48">
        <f>E63+H63+K63+N63+Q63+T63+W63</f>
        <v>0</v>
      </c>
      <c r="AA63" s="47">
        <f>F63+I63+L63+O63+R63+U63+X63</f>
        <v>0</v>
      </c>
    </row>
    <row r="64" spans="1:27" s="1" customFormat="1" x14ac:dyDescent="0.25">
      <c r="A64" s="46" t="s">
        <v>99</v>
      </c>
      <c r="B64" s="52">
        <v>3900</v>
      </c>
      <c r="C64" s="52">
        <v>7</v>
      </c>
      <c r="D64" s="51">
        <v>28</v>
      </c>
      <c r="E64" s="50">
        <v>55</v>
      </c>
      <c r="F64" s="49">
        <f>D64+E64</f>
        <v>83</v>
      </c>
      <c r="G64" s="50">
        <v>1</v>
      </c>
      <c r="H64" s="50">
        <v>2</v>
      </c>
      <c r="I64" s="54">
        <f>G64+H64</f>
        <v>3</v>
      </c>
      <c r="J64" s="51">
        <v>1</v>
      </c>
      <c r="K64" s="50">
        <v>1</v>
      </c>
      <c r="L64" s="54">
        <f>J64+K64</f>
        <v>2</v>
      </c>
      <c r="M64" s="51">
        <v>3</v>
      </c>
      <c r="N64" s="50">
        <v>10</v>
      </c>
      <c r="O64" s="54">
        <f>M64+N64</f>
        <v>13</v>
      </c>
      <c r="P64" s="51"/>
      <c r="Q64" s="50"/>
      <c r="R64" s="49">
        <f>P64+Q64</f>
        <v>0</v>
      </c>
      <c r="S64" s="50">
        <v>2</v>
      </c>
      <c r="T64" s="50">
        <v>11</v>
      </c>
      <c r="U64" s="54">
        <f>S64+T64</f>
        <v>13</v>
      </c>
      <c r="V64" s="51">
        <v>0</v>
      </c>
      <c r="W64" s="50">
        <v>6</v>
      </c>
      <c r="X64" s="49">
        <f>V64+W64</f>
        <v>6</v>
      </c>
      <c r="Y64" s="48">
        <f>D64+G64+J64+M64+P64+S64+V64</f>
        <v>35</v>
      </c>
      <c r="Z64" s="48">
        <f>E64+H64+K64+N64+Q64+T64+W64</f>
        <v>85</v>
      </c>
      <c r="AA64" s="47">
        <f>F64+I64+L64+O64+R64+U64+X64</f>
        <v>120</v>
      </c>
    </row>
    <row r="65" spans="1:27" s="1" customFormat="1" x14ac:dyDescent="0.25">
      <c r="A65" s="46" t="s">
        <v>98</v>
      </c>
      <c r="B65" s="52">
        <v>3901</v>
      </c>
      <c r="C65" s="52">
        <v>7</v>
      </c>
      <c r="D65" s="51">
        <v>1</v>
      </c>
      <c r="E65" s="50">
        <v>5</v>
      </c>
      <c r="F65" s="49">
        <f>D65+E65</f>
        <v>6</v>
      </c>
      <c r="G65" s="50"/>
      <c r="H65" s="50"/>
      <c r="I65" s="54">
        <f>G65+H65</f>
        <v>0</v>
      </c>
      <c r="J65" s="51"/>
      <c r="K65" s="50"/>
      <c r="L65" s="49">
        <f>J65+K65</f>
        <v>0</v>
      </c>
      <c r="M65" s="51">
        <v>0</v>
      </c>
      <c r="N65" s="50">
        <v>2</v>
      </c>
      <c r="O65" s="54">
        <f>M65+N65</f>
        <v>2</v>
      </c>
      <c r="P65" s="51"/>
      <c r="Q65" s="50"/>
      <c r="R65" s="49">
        <f>P65+Q65</f>
        <v>0</v>
      </c>
      <c r="S65" s="50">
        <v>0</v>
      </c>
      <c r="T65" s="50">
        <v>1</v>
      </c>
      <c r="U65" s="54">
        <f>S65+T65</f>
        <v>1</v>
      </c>
      <c r="V65" s="51">
        <v>0</v>
      </c>
      <c r="W65" s="50">
        <v>1</v>
      </c>
      <c r="X65" s="49">
        <f>V65+W65</f>
        <v>1</v>
      </c>
      <c r="Y65" s="48">
        <f>D65+G65+J65+M65+P65+S65+V65</f>
        <v>1</v>
      </c>
      <c r="Z65" s="48">
        <f>E65+H65+K65+N65+Q65+T65+W65</f>
        <v>9</v>
      </c>
      <c r="AA65" s="47">
        <f>F65+I65+L65+O65+R65+U65+X65</f>
        <v>10</v>
      </c>
    </row>
    <row r="66" spans="1:27" s="1" customFormat="1" x14ac:dyDescent="0.25">
      <c r="A66" s="46" t="s">
        <v>97</v>
      </c>
      <c r="B66" s="52">
        <v>3900</v>
      </c>
      <c r="C66" s="52">
        <v>8</v>
      </c>
      <c r="D66" s="51"/>
      <c r="E66" s="50"/>
      <c r="F66" s="49">
        <f>D66+E66</f>
        <v>0</v>
      </c>
      <c r="G66" s="50"/>
      <c r="H66" s="50"/>
      <c r="I66" s="54">
        <f>G66+H66</f>
        <v>0</v>
      </c>
      <c r="J66" s="51"/>
      <c r="K66" s="50"/>
      <c r="L66" s="49">
        <f>J66+K66</f>
        <v>0</v>
      </c>
      <c r="M66" s="51"/>
      <c r="N66" s="50"/>
      <c r="O66" s="54">
        <f>M66+N66</f>
        <v>0</v>
      </c>
      <c r="P66" s="51"/>
      <c r="Q66" s="50"/>
      <c r="R66" s="49">
        <f>P66+Q66</f>
        <v>0</v>
      </c>
      <c r="S66" s="50"/>
      <c r="T66" s="50"/>
      <c r="U66" s="54">
        <f>S66+T66</f>
        <v>0</v>
      </c>
      <c r="V66" s="51"/>
      <c r="W66" s="50"/>
      <c r="X66" s="49">
        <f>V66+W66</f>
        <v>0</v>
      </c>
      <c r="Y66" s="48">
        <f>D66+G66+J66+M66+P66+S66+V66</f>
        <v>0</v>
      </c>
      <c r="Z66" s="48">
        <f>E66+H66+K66+N66+Q66+T66+W66</f>
        <v>0</v>
      </c>
      <c r="AA66" s="47">
        <f>F66+I66+L66+O66+R66+U66+X66</f>
        <v>0</v>
      </c>
    </row>
    <row r="67" spans="1:27" s="1" customFormat="1" ht="13.8" thickBot="1" x14ac:dyDescent="0.3">
      <c r="A67" s="29" t="s">
        <v>96</v>
      </c>
      <c r="B67" s="101">
        <v>3305</v>
      </c>
      <c r="C67" s="101">
        <v>8</v>
      </c>
      <c r="D67" s="51">
        <v>1</v>
      </c>
      <c r="E67" s="50"/>
      <c r="F67" s="49">
        <f>D67+E67</f>
        <v>1</v>
      </c>
      <c r="G67" s="100"/>
      <c r="H67" s="100"/>
      <c r="I67" s="99">
        <f>G67+H67</f>
        <v>0</v>
      </c>
      <c r="J67" s="51"/>
      <c r="K67" s="50"/>
      <c r="L67" s="49">
        <f>J67+K67</f>
        <v>0</v>
      </c>
      <c r="M67" s="51"/>
      <c r="N67" s="100"/>
      <c r="O67" s="99">
        <f>M67+N67</f>
        <v>0</v>
      </c>
      <c r="P67" s="51"/>
      <c r="Q67" s="50"/>
      <c r="R67" s="49">
        <f>P67+Q67</f>
        <v>0</v>
      </c>
      <c r="S67" s="100"/>
      <c r="T67" s="100"/>
      <c r="U67" s="99">
        <f>S67+T67</f>
        <v>0</v>
      </c>
      <c r="V67" s="51"/>
      <c r="W67" s="50"/>
      <c r="X67" s="49">
        <f>V67+W67</f>
        <v>0</v>
      </c>
      <c r="Y67" s="48">
        <f>D67+G67+J67+M67+P67+S67+V67</f>
        <v>1</v>
      </c>
      <c r="Z67" s="48">
        <f>E67+H67+K67+N67+Q67+T67+W67</f>
        <v>0</v>
      </c>
      <c r="AA67" s="47">
        <f>F67+I67+L67+O67+R67+U67+X67</f>
        <v>1</v>
      </c>
    </row>
    <row r="68" spans="1:27" s="1" customFormat="1" ht="13.8" thickBot="1" x14ac:dyDescent="0.3">
      <c r="A68" s="64" t="s">
        <v>95</v>
      </c>
      <c r="B68" s="63"/>
      <c r="C68" s="63"/>
      <c r="D68" s="95">
        <f>SUBTOTAL(9,D63:D67)</f>
        <v>30</v>
      </c>
      <c r="E68" s="94">
        <f>SUBTOTAL(9,E63:E67)</f>
        <v>60</v>
      </c>
      <c r="F68" s="93">
        <f>SUBTOTAL(9,F63:F67)</f>
        <v>90</v>
      </c>
      <c r="G68" s="94">
        <f>SUBTOTAL(9,G63:G67)</f>
        <v>1</v>
      </c>
      <c r="H68" s="94">
        <f>SUBTOTAL(9,H63:H67)</f>
        <v>2</v>
      </c>
      <c r="I68" s="94">
        <f>SUBTOTAL(9,I63:I67)</f>
        <v>3</v>
      </c>
      <c r="J68" s="95">
        <f>SUBTOTAL(9,J63:J67)</f>
        <v>1</v>
      </c>
      <c r="K68" s="94">
        <f>SUBTOTAL(9,K63:K67)</f>
        <v>1</v>
      </c>
      <c r="L68" s="93">
        <f>SUBTOTAL(9,L63:L67)</f>
        <v>2</v>
      </c>
      <c r="M68" s="95">
        <f>SUBTOTAL(9,M63:M67)</f>
        <v>3</v>
      </c>
      <c r="N68" s="94">
        <f>SUBTOTAL(9,N63:N67)</f>
        <v>12</v>
      </c>
      <c r="O68" s="94">
        <f>SUBTOTAL(9,O63:O67)</f>
        <v>15</v>
      </c>
      <c r="P68" s="95">
        <f>SUBTOTAL(9,P63:P67)</f>
        <v>0</v>
      </c>
      <c r="Q68" s="94">
        <f>SUBTOTAL(9,Q63:Q67)</f>
        <v>0</v>
      </c>
      <c r="R68" s="93">
        <f>SUBTOTAL(9,R63:R67)</f>
        <v>0</v>
      </c>
      <c r="S68" s="94">
        <f>SUBTOTAL(9,S63:S67)</f>
        <v>2</v>
      </c>
      <c r="T68" s="94">
        <f>SUBTOTAL(9,T63:T67)</f>
        <v>12</v>
      </c>
      <c r="U68" s="94">
        <f>SUBTOTAL(9,U63:U67)</f>
        <v>14</v>
      </c>
      <c r="V68" s="95">
        <f>SUBTOTAL(9,V63:V67)</f>
        <v>0</v>
      </c>
      <c r="W68" s="94">
        <f>SUBTOTAL(9,W63:W67)</f>
        <v>7</v>
      </c>
      <c r="X68" s="93">
        <f>SUBTOTAL(9,X63:X67)</f>
        <v>7</v>
      </c>
      <c r="Y68" s="92">
        <f>D68+G68+J68+M68+P68+S68+V68</f>
        <v>37</v>
      </c>
      <c r="Z68" s="92">
        <f>E68+H68+K68+N68+Q68+T68+W68</f>
        <v>94</v>
      </c>
      <c r="AA68" s="91">
        <f>SUBTOTAL(9,AA63:AA67)</f>
        <v>131</v>
      </c>
    </row>
    <row r="69" spans="1:27" x14ac:dyDescent="0.25">
      <c r="A69" s="16"/>
      <c r="B69" s="15"/>
      <c r="C69" s="15"/>
      <c r="D69" s="45"/>
      <c r="E69" s="44"/>
      <c r="F69" s="43"/>
      <c r="G69" s="44"/>
      <c r="H69" s="44"/>
      <c r="I69" s="44"/>
      <c r="J69" s="45"/>
      <c r="K69" s="44"/>
      <c r="L69" s="43"/>
      <c r="M69" s="45"/>
      <c r="N69" s="44"/>
      <c r="O69" s="44"/>
      <c r="P69" s="45"/>
      <c r="Q69" s="44"/>
      <c r="R69" s="43"/>
      <c r="S69" s="44"/>
      <c r="T69" s="44"/>
      <c r="U69" s="44"/>
      <c r="V69" s="45"/>
      <c r="W69" s="44"/>
      <c r="X69" s="43"/>
      <c r="Y69" s="42"/>
      <c r="Z69" s="42"/>
      <c r="AA69" s="41"/>
    </row>
    <row r="70" spans="1:27" s="1" customFormat="1" x14ac:dyDescent="0.25">
      <c r="A70" s="46" t="s">
        <v>94</v>
      </c>
      <c r="B70" s="52">
        <v>3550</v>
      </c>
      <c r="C70" s="52">
        <v>7</v>
      </c>
      <c r="D70" s="51">
        <v>0</v>
      </c>
      <c r="E70" s="50">
        <v>11</v>
      </c>
      <c r="F70" s="49">
        <f>D70+E70</f>
        <v>11</v>
      </c>
      <c r="G70" s="50"/>
      <c r="H70" s="50"/>
      <c r="I70" s="54">
        <f>G70+H70</f>
        <v>0</v>
      </c>
      <c r="J70" s="51"/>
      <c r="K70" s="50"/>
      <c r="L70" s="49">
        <f>J70+K70</f>
        <v>0</v>
      </c>
      <c r="M70" s="51">
        <v>1</v>
      </c>
      <c r="N70" s="50">
        <v>0</v>
      </c>
      <c r="O70" s="54">
        <f>M70+N70</f>
        <v>1</v>
      </c>
      <c r="P70" s="51"/>
      <c r="Q70" s="50"/>
      <c r="R70" s="49">
        <f>P70+Q70</f>
        <v>0</v>
      </c>
      <c r="S70" s="50">
        <v>1</v>
      </c>
      <c r="T70" s="50">
        <v>2</v>
      </c>
      <c r="U70" s="54">
        <f>S70+T70</f>
        <v>3</v>
      </c>
      <c r="V70" s="51">
        <v>1</v>
      </c>
      <c r="W70" s="50">
        <v>0</v>
      </c>
      <c r="X70" s="49">
        <f>V70+W70</f>
        <v>1</v>
      </c>
      <c r="Y70" s="48">
        <f>D70+G70+J70+M70+P70+S70+V70</f>
        <v>3</v>
      </c>
      <c r="Z70" s="48">
        <f>E70+H70+K70+N70+Q70+T70+W70</f>
        <v>13</v>
      </c>
      <c r="AA70" s="47">
        <f>F70+I70+L70+O70+R70+U70+X70</f>
        <v>16</v>
      </c>
    </row>
    <row r="71" spans="1:27" s="1" customFormat="1" ht="13.8" thickBot="1" x14ac:dyDescent="0.3">
      <c r="A71" s="29" t="s">
        <v>93</v>
      </c>
      <c r="B71" s="101">
        <v>3500</v>
      </c>
      <c r="C71" s="101">
        <v>8</v>
      </c>
      <c r="D71" s="51"/>
      <c r="E71" s="50"/>
      <c r="F71" s="49">
        <f>D71+E71</f>
        <v>0</v>
      </c>
      <c r="G71" s="100"/>
      <c r="H71" s="100"/>
      <c r="I71" s="99">
        <f>G71+H71</f>
        <v>0</v>
      </c>
      <c r="J71" s="51"/>
      <c r="K71" s="50"/>
      <c r="L71" s="49">
        <f>J71+K71</f>
        <v>0</v>
      </c>
      <c r="M71" s="51">
        <v>1</v>
      </c>
      <c r="N71" s="100">
        <v>0</v>
      </c>
      <c r="O71" s="99">
        <f>M71+N71</f>
        <v>1</v>
      </c>
      <c r="P71" s="51"/>
      <c r="Q71" s="50"/>
      <c r="R71" s="49">
        <f>P71+Q71</f>
        <v>0</v>
      </c>
      <c r="S71" s="100"/>
      <c r="T71" s="100"/>
      <c r="U71" s="99">
        <f>S71+T71</f>
        <v>0</v>
      </c>
      <c r="V71" s="51"/>
      <c r="W71" s="50"/>
      <c r="X71" s="49">
        <f>V71+W71</f>
        <v>0</v>
      </c>
      <c r="Y71" s="48">
        <f>D71+G71+J71+M71+P71+S71+V71</f>
        <v>1</v>
      </c>
      <c r="Z71" s="139">
        <f>E71+H71+K71+N71+Q71+T71+W71</f>
        <v>0</v>
      </c>
      <c r="AA71" s="47">
        <f>F71+I71+L71+O71+R71+U71+X71</f>
        <v>1</v>
      </c>
    </row>
    <row r="72" spans="1:27" s="1" customFormat="1" ht="13.8" thickBot="1" x14ac:dyDescent="0.3">
      <c r="A72" s="64" t="s">
        <v>92</v>
      </c>
      <c r="B72" s="63"/>
      <c r="C72" s="63"/>
      <c r="D72" s="95">
        <f>SUBTOTAL(9,D70:D71)</f>
        <v>0</v>
      </c>
      <c r="E72" s="94">
        <f>SUBTOTAL(9,E70:E71)</f>
        <v>11</v>
      </c>
      <c r="F72" s="93">
        <f>SUBTOTAL(9,F70:F71)</f>
        <v>11</v>
      </c>
      <c r="G72" s="95">
        <f>SUBTOTAL(9,G70:G71)</f>
        <v>0</v>
      </c>
      <c r="H72" s="94">
        <f>SUBTOTAL(9,H70:H71)</f>
        <v>0</v>
      </c>
      <c r="I72" s="94">
        <f>SUBTOTAL(9,I70:I71)</f>
        <v>0</v>
      </c>
      <c r="J72" s="95">
        <f>SUBTOTAL(9,J70:J71)</f>
        <v>0</v>
      </c>
      <c r="K72" s="94">
        <f>SUBTOTAL(9,K70:K71)</f>
        <v>0</v>
      </c>
      <c r="L72" s="93">
        <f>SUBTOTAL(9,L70:L71)</f>
        <v>0</v>
      </c>
      <c r="M72" s="95">
        <f>SUBTOTAL(9,M70:M71)</f>
        <v>2</v>
      </c>
      <c r="N72" s="94">
        <f>SUBTOTAL(9,N70:N71)</f>
        <v>0</v>
      </c>
      <c r="O72" s="94">
        <f>SUBTOTAL(9,O70:O71)</f>
        <v>2</v>
      </c>
      <c r="P72" s="95">
        <f>SUBTOTAL(9,P70:P71)</f>
        <v>0</v>
      </c>
      <c r="Q72" s="94">
        <f>SUBTOTAL(9,Q70:Q71)</f>
        <v>0</v>
      </c>
      <c r="R72" s="93">
        <f>SUBTOTAL(9,R70:R71)</f>
        <v>0</v>
      </c>
      <c r="S72" s="95">
        <f>SUBTOTAL(9,S70:S71)</f>
        <v>1</v>
      </c>
      <c r="T72" s="94">
        <f>SUBTOTAL(9,T70:T71)</f>
        <v>2</v>
      </c>
      <c r="U72" s="94">
        <f>SUBTOTAL(9,U70:U71)</f>
        <v>3</v>
      </c>
      <c r="V72" s="95">
        <f>SUBTOTAL(9,V70:V71)</f>
        <v>1</v>
      </c>
      <c r="W72" s="94">
        <f>SUBTOTAL(9,W70:W71)</f>
        <v>0</v>
      </c>
      <c r="X72" s="93">
        <f>SUBTOTAL(9,X70:X71)</f>
        <v>1</v>
      </c>
      <c r="Y72" s="92">
        <f>D72+G72+J72+M72+P72+S72+V72</f>
        <v>4</v>
      </c>
      <c r="Z72" s="92">
        <f>E72+H72+K72+N72+Q72+T72+W72</f>
        <v>13</v>
      </c>
      <c r="AA72" s="91">
        <f>SUBTOTAL(9,AA70:AA71)</f>
        <v>17</v>
      </c>
    </row>
    <row r="73" spans="1:27" x14ac:dyDescent="0.25">
      <c r="A73" s="29"/>
      <c r="B73" s="28"/>
      <c r="C73" s="28"/>
      <c r="D73" s="45"/>
      <c r="E73" s="44"/>
      <c r="F73" s="43"/>
      <c r="G73" s="107"/>
      <c r="H73" s="107"/>
      <c r="I73" s="107"/>
      <c r="J73" s="45"/>
      <c r="K73" s="44"/>
      <c r="L73" s="43"/>
      <c r="M73" s="45"/>
      <c r="N73" s="107"/>
      <c r="O73" s="107"/>
      <c r="P73" s="45"/>
      <c r="Q73" s="44"/>
      <c r="R73" s="43"/>
      <c r="S73" s="107"/>
      <c r="T73" s="107"/>
      <c r="U73" s="107"/>
      <c r="V73" s="45"/>
      <c r="W73" s="44"/>
      <c r="X73" s="43"/>
      <c r="Y73" s="106"/>
      <c r="Z73" s="106"/>
      <c r="AA73" s="41"/>
    </row>
    <row r="74" spans="1:27" s="108" customFormat="1" x14ac:dyDescent="0.25">
      <c r="A74" s="16" t="s">
        <v>91</v>
      </c>
      <c r="B74" s="15">
        <v>3600</v>
      </c>
      <c r="C74" s="15">
        <v>8</v>
      </c>
      <c r="D74" s="83"/>
      <c r="E74" s="82"/>
      <c r="F74" s="12">
        <f>D74+E74</f>
        <v>0</v>
      </c>
      <c r="G74" s="82"/>
      <c r="H74" s="82"/>
      <c r="I74" s="13">
        <f>G74+H74</f>
        <v>0</v>
      </c>
      <c r="J74" s="83"/>
      <c r="K74" s="82"/>
      <c r="L74" s="12">
        <f>J74+K74</f>
        <v>0</v>
      </c>
      <c r="M74" s="83"/>
      <c r="N74" s="82"/>
      <c r="O74" s="13">
        <f>M74+N74</f>
        <v>0</v>
      </c>
      <c r="P74" s="83"/>
      <c r="Q74" s="82"/>
      <c r="R74" s="12">
        <f>P74+Q74</f>
        <v>0</v>
      </c>
      <c r="S74" s="82">
        <v>1</v>
      </c>
      <c r="T74" s="82">
        <v>0</v>
      </c>
      <c r="U74" s="13">
        <f>S74+T74</f>
        <v>1</v>
      </c>
      <c r="V74" s="83"/>
      <c r="W74" s="82"/>
      <c r="X74" s="12">
        <f>V74+W74</f>
        <v>0</v>
      </c>
      <c r="Y74" s="11">
        <f>D74+G74+J74+M74+P74+S74+V74</f>
        <v>1</v>
      </c>
      <c r="Z74" s="11">
        <f>E74+H74+K74+N74+Q74+T74+W74</f>
        <v>0</v>
      </c>
      <c r="AA74" s="10">
        <f>F74+I74+L74+O74+R74+U74+X74</f>
        <v>1</v>
      </c>
    </row>
    <row r="75" spans="1:27" x14ac:dyDescent="0.25">
      <c r="A75" s="29"/>
      <c r="B75" s="28"/>
      <c r="C75" s="28"/>
      <c r="D75" s="45"/>
      <c r="E75" s="44"/>
      <c r="F75" s="43"/>
      <c r="G75" s="107"/>
      <c r="H75" s="107"/>
      <c r="I75" s="107"/>
      <c r="J75" s="45"/>
      <c r="K75" s="44"/>
      <c r="L75" s="43"/>
      <c r="M75" s="45"/>
      <c r="N75" s="107"/>
      <c r="O75" s="107"/>
      <c r="P75" s="45"/>
      <c r="Q75" s="44"/>
      <c r="R75" s="43"/>
      <c r="S75" s="107"/>
      <c r="T75" s="107"/>
      <c r="U75" s="107"/>
      <c r="V75" s="45"/>
      <c r="W75" s="44"/>
      <c r="X75" s="43"/>
      <c r="Y75" s="106"/>
      <c r="Z75" s="106"/>
      <c r="AA75" s="41"/>
    </row>
    <row r="76" spans="1:27" s="108" customFormat="1" x14ac:dyDescent="0.25">
      <c r="A76" s="113" t="s">
        <v>90</v>
      </c>
      <c r="B76" s="28">
        <v>3400</v>
      </c>
      <c r="C76" s="28">
        <v>8</v>
      </c>
      <c r="D76" s="83">
        <v>1</v>
      </c>
      <c r="E76" s="82"/>
      <c r="F76" s="12">
        <f>D76+E76</f>
        <v>1</v>
      </c>
      <c r="G76" s="150"/>
      <c r="H76" s="150"/>
      <c r="I76" s="149">
        <f>G76+H76</f>
        <v>0</v>
      </c>
      <c r="J76" s="83"/>
      <c r="K76" s="82"/>
      <c r="L76" s="12">
        <f>J76+K76</f>
        <v>0</v>
      </c>
      <c r="M76" s="83"/>
      <c r="N76" s="150"/>
      <c r="O76" s="149">
        <f>M76+N76</f>
        <v>0</v>
      </c>
      <c r="P76" s="83"/>
      <c r="Q76" s="82"/>
      <c r="R76" s="12">
        <f>P76+Q76</f>
        <v>0</v>
      </c>
      <c r="S76" s="150"/>
      <c r="T76" s="150"/>
      <c r="U76" s="13">
        <f>S76+T76</f>
        <v>0</v>
      </c>
      <c r="V76" s="83"/>
      <c r="W76" s="82"/>
      <c r="X76" s="12">
        <f>V76+W76</f>
        <v>0</v>
      </c>
      <c r="Y76" s="148">
        <f>D76+G76+J76+M76+P76+S76+V76</f>
        <v>1</v>
      </c>
      <c r="Z76" s="148">
        <f>E76+H76+K76+N76+Q76+T76+W76</f>
        <v>0</v>
      </c>
      <c r="AA76" s="10">
        <f>F76+I76+L76+O76+R76+U76+X76</f>
        <v>1</v>
      </c>
    </row>
    <row r="77" spans="1:27" x14ac:dyDescent="0.25">
      <c r="A77" s="16"/>
      <c r="B77" s="15"/>
      <c r="C77" s="15"/>
      <c r="D77" s="45"/>
      <c r="E77" s="44"/>
      <c r="F77" s="43"/>
      <c r="G77" s="44"/>
      <c r="H77" s="44"/>
      <c r="I77" s="44"/>
      <c r="J77" s="45"/>
      <c r="K77" s="44"/>
      <c r="L77" s="43"/>
      <c r="M77" s="45"/>
      <c r="N77" s="44"/>
      <c r="O77" s="44"/>
      <c r="P77" s="45"/>
      <c r="Q77" s="44"/>
      <c r="R77" s="43"/>
      <c r="S77" s="44"/>
      <c r="T77" s="44"/>
      <c r="U77" s="44"/>
      <c r="V77" s="45"/>
      <c r="W77" s="44"/>
      <c r="X77" s="43"/>
      <c r="Y77" s="42"/>
      <c r="Z77" s="42"/>
      <c r="AA77" s="41"/>
    </row>
    <row r="78" spans="1:27" s="108" customFormat="1" x14ac:dyDescent="0.25">
      <c r="A78" s="113" t="s">
        <v>89</v>
      </c>
      <c r="B78" s="28">
        <v>3805</v>
      </c>
      <c r="C78" s="28">
        <v>8</v>
      </c>
      <c r="D78" s="83">
        <v>0</v>
      </c>
      <c r="E78" s="82">
        <v>1</v>
      </c>
      <c r="F78" s="12">
        <f>D78+E78</f>
        <v>1</v>
      </c>
      <c r="G78" s="150"/>
      <c r="H78" s="150"/>
      <c r="I78" s="149">
        <f>G78+H78</f>
        <v>0</v>
      </c>
      <c r="J78" s="83"/>
      <c r="K78" s="82"/>
      <c r="L78" s="12">
        <f>J78+K78</f>
        <v>0</v>
      </c>
      <c r="M78" s="83"/>
      <c r="N78" s="150"/>
      <c r="O78" s="149">
        <f>M78+N78</f>
        <v>0</v>
      </c>
      <c r="P78" s="83">
        <v>0</v>
      </c>
      <c r="Q78" s="82">
        <v>1</v>
      </c>
      <c r="R78" s="12">
        <f>P78+Q78</f>
        <v>1</v>
      </c>
      <c r="S78" s="150"/>
      <c r="T78" s="150"/>
      <c r="U78" s="13">
        <f>S78+T78</f>
        <v>0</v>
      </c>
      <c r="V78" s="83"/>
      <c r="W78" s="82"/>
      <c r="X78" s="12">
        <f>V78+W78</f>
        <v>0</v>
      </c>
      <c r="Y78" s="148">
        <f>D78+G78+J78+M78+P78+S78+V78</f>
        <v>0</v>
      </c>
      <c r="Z78" s="148">
        <f>E78+H78+K78+N78+Q78+T78+W78</f>
        <v>2</v>
      </c>
      <c r="AA78" s="10">
        <f>F78+I78+L78+O78+R78+U78+X78</f>
        <v>2</v>
      </c>
    </row>
    <row r="79" spans="1:27" ht="13.8" thickBot="1" x14ac:dyDescent="0.3">
      <c r="A79" s="29"/>
      <c r="B79" s="28"/>
      <c r="C79" s="28"/>
      <c r="D79" s="176"/>
      <c r="E79" s="175"/>
      <c r="F79" s="43"/>
      <c r="G79" s="107"/>
      <c r="H79" s="107"/>
      <c r="I79" s="107"/>
      <c r="J79" s="45"/>
      <c r="K79" s="44"/>
      <c r="L79" s="43"/>
      <c r="M79" s="45"/>
      <c r="N79" s="107"/>
      <c r="O79" s="107"/>
      <c r="P79" s="45"/>
      <c r="Q79" s="44"/>
      <c r="R79" s="43"/>
      <c r="S79" s="107"/>
      <c r="T79" s="107"/>
      <c r="U79" s="107"/>
      <c r="V79" s="45"/>
      <c r="W79" s="44"/>
      <c r="X79" s="43"/>
      <c r="Y79" s="106"/>
      <c r="Z79" s="106"/>
      <c r="AA79" s="41"/>
    </row>
    <row r="80" spans="1:27" s="1" customFormat="1" ht="13.8" thickBot="1" x14ac:dyDescent="0.3">
      <c r="A80" s="174" t="s">
        <v>88</v>
      </c>
      <c r="B80" s="173"/>
      <c r="C80" s="173"/>
      <c r="D80" s="172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0"/>
      <c r="AA80" s="169"/>
    </row>
    <row r="81" spans="1:27" s="1" customFormat="1" x14ac:dyDescent="0.25">
      <c r="A81" s="113" t="s">
        <v>5</v>
      </c>
      <c r="B81" s="28"/>
      <c r="C81" s="28">
        <v>7</v>
      </c>
      <c r="D81" s="18">
        <f>D55+D64+D65+D70</f>
        <v>46</v>
      </c>
      <c r="E81" s="13">
        <f>E55+E64+E65+E70</f>
        <v>86</v>
      </c>
      <c r="F81" s="12">
        <f>F55+F64+F65+F70</f>
        <v>132</v>
      </c>
      <c r="G81" s="18">
        <f>G55+G64+G65+G70</f>
        <v>2</v>
      </c>
      <c r="H81" s="13">
        <f>H55+H64+H65+H70</f>
        <v>3</v>
      </c>
      <c r="I81" s="12">
        <f>I55+I64+I65+I70</f>
        <v>5</v>
      </c>
      <c r="J81" s="18">
        <f>J55+J64+J65+J70</f>
        <v>1</v>
      </c>
      <c r="K81" s="13">
        <f>K55+K64+K65+K70</f>
        <v>1</v>
      </c>
      <c r="L81" s="12">
        <f>L55+L64+L65+L70</f>
        <v>2</v>
      </c>
      <c r="M81" s="18">
        <f>M55+M64+M65+M70</f>
        <v>8</v>
      </c>
      <c r="N81" s="13">
        <f>N55+N64+N65+N70</f>
        <v>13</v>
      </c>
      <c r="O81" s="12">
        <f>O55+O64+O65+O70</f>
        <v>21</v>
      </c>
      <c r="P81" s="18">
        <f>P55+P64+P65+P70</f>
        <v>0</v>
      </c>
      <c r="Q81" s="13">
        <f>Q55+Q64+Q65+Q70</f>
        <v>0</v>
      </c>
      <c r="R81" s="12">
        <f>R55+R64+R65+R70</f>
        <v>0</v>
      </c>
      <c r="S81" s="18">
        <f>S55+S64+S65+S70</f>
        <v>3</v>
      </c>
      <c r="T81" s="13">
        <f>T55+T64+T65+T70</f>
        <v>14</v>
      </c>
      <c r="U81" s="12">
        <f>U55+U64+U65+U70</f>
        <v>17</v>
      </c>
      <c r="V81" s="18">
        <f>V55+V64+V65+V70</f>
        <v>1</v>
      </c>
      <c r="W81" s="13">
        <f>W55+W64+W65+W70</f>
        <v>8</v>
      </c>
      <c r="X81" s="12">
        <f>X55+X64+X65+X70</f>
        <v>9</v>
      </c>
      <c r="Y81" s="18">
        <f>Y55+Y64+Y65+Y70</f>
        <v>61</v>
      </c>
      <c r="Z81" s="13">
        <f>Z55+Z64+Z65+Z70</f>
        <v>125</v>
      </c>
      <c r="AA81" s="12">
        <f>AA55+AA64+AA65+AA70</f>
        <v>186</v>
      </c>
    </row>
    <row r="82" spans="1:27" s="1" customFormat="1" ht="13.8" thickBot="1" x14ac:dyDescent="0.3">
      <c r="A82" s="113" t="s">
        <v>60</v>
      </c>
      <c r="B82" s="28"/>
      <c r="C82" s="131">
        <v>8</v>
      </c>
      <c r="D82" s="149">
        <f>D56+D59+D61+D63+D66+D67+D71+D74+D76+D78</f>
        <v>2</v>
      </c>
      <c r="E82" s="149">
        <f>E56+E59+E61+E63+E66+E67+E71+E74+E76+E78</f>
        <v>1</v>
      </c>
      <c r="F82" s="12">
        <f>F56+F59+F61+F63+F66+F67+F71+F74+F76+F78</f>
        <v>3</v>
      </c>
      <c r="G82" s="149">
        <f>G56+G59+G61+G63+G66+G67+G71+G74+G76+G78</f>
        <v>0</v>
      </c>
      <c r="H82" s="149">
        <f>H56+H59+H61+H63+H66+H67+H71+H74+H76+H78</f>
        <v>0</v>
      </c>
      <c r="I82" s="71">
        <f>I56+I59+I61+I63+I66+I67+I71+I74+I76+I78</f>
        <v>0</v>
      </c>
      <c r="J82" s="149">
        <f>J56+J59+J61+J63+J66+J67+J71+J74+J76+J78</f>
        <v>0</v>
      </c>
      <c r="K82" s="149">
        <f>K56+K59+K61+K63+K66+K67+K71+K74+K76+K78</f>
        <v>0</v>
      </c>
      <c r="L82" s="12">
        <f>L56+L59+L61+L63+L66+L67+L71+L74+L76+L78</f>
        <v>0</v>
      </c>
      <c r="M82" s="149">
        <f>M56+M59+M61+M63+M66+M67+M71+M74+M76+M78</f>
        <v>1</v>
      </c>
      <c r="N82" s="149">
        <f>N56+N59+N61+N63+N66+N67+N71+N74+N76+N78</f>
        <v>0</v>
      </c>
      <c r="O82" s="71">
        <f>O56+O59+O61+O63+O66+O67+O71+O74+O76+O78</f>
        <v>1</v>
      </c>
      <c r="P82" s="149">
        <f>P56+P59+P61+P63+P66+P67+P71+P74+P76+P78</f>
        <v>0</v>
      </c>
      <c r="Q82" s="149">
        <f>Q56+Q59+Q61+Q63+Q66+Q67+Q71+Q74+Q76+Q78</f>
        <v>1</v>
      </c>
      <c r="R82" s="12">
        <f>R56+R59+R61+R63+R66+R67+R71+R74+R76+R78</f>
        <v>1</v>
      </c>
      <c r="S82" s="149">
        <f>S56+S59+S61+S63+S66+S67+S71+S74+S76+S78</f>
        <v>1</v>
      </c>
      <c r="T82" s="149">
        <f>T56+T59+T61+T63+T66+T67+T71+T74+T76+T78</f>
        <v>0</v>
      </c>
      <c r="U82" s="71">
        <f>U56+U59+U61+U63+U66+U67+U71+U74+U76+U78</f>
        <v>1</v>
      </c>
      <c r="V82" s="149">
        <f>V56+V59+V61+V63+V66+V67+V71+V74+V76+V78</f>
        <v>0</v>
      </c>
      <c r="W82" s="149">
        <f>W56+W59+W61+W63+W66+W67+W71+W74+W76+W78</f>
        <v>0</v>
      </c>
      <c r="X82" s="12">
        <f>X56+X59+X61+X63+X66+X67+X71+X74+X76+X78</f>
        <v>0</v>
      </c>
      <c r="Y82" s="148">
        <f>Y56+Y59+Y61+Y63+Y66+Y67+Y71+Y74+Y76+Y78</f>
        <v>4</v>
      </c>
      <c r="Z82" s="148">
        <f>Z56+Z59+Z61+Z63+Z66+Z67+Z71+Z74+Z76+Z78</f>
        <v>2</v>
      </c>
      <c r="AA82" s="10">
        <f>AA56+AA59+AA61+AA63+AA66+AA67+AA71+AA74+AA76+AA78</f>
        <v>6</v>
      </c>
    </row>
    <row r="83" spans="1:27" s="1" customFormat="1" ht="13.8" thickBot="1" x14ac:dyDescent="0.3">
      <c r="A83" s="167" t="s">
        <v>0</v>
      </c>
      <c r="B83" s="168"/>
      <c r="C83" s="168"/>
      <c r="D83" s="167">
        <f>SUBTOTAL(9,D53:D80)</f>
        <v>48</v>
      </c>
      <c r="E83" s="166">
        <f>SUBTOTAL(9,E53:E80)</f>
        <v>87</v>
      </c>
      <c r="F83" s="165">
        <f>SUBTOTAL(9,F53:F80)</f>
        <v>135</v>
      </c>
      <c r="G83" s="166">
        <f>SUBTOTAL(9,G53:G80)</f>
        <v>2</v>
      </c>
      <c r="H83" s="166">
        <f>SUBTOTAL(9,H53:H80)</f>
        <v>3</v>
      </c>
      <c r="I83" s="165">
        <f>SUBTOTAL(9,I53:I80)</f>
        <v>5</v>
      </c>
      <c r="J83" s="167">
        <f>SUBTOTAL(9,J53:J80)</f>
        <v>1</v>
      </c>
      <c r="K83" s="166">
        <f>SUBTOTAL(9,K53:K80)</f>
        <v>1</v>
      </c>
      <c r="L83" s="165">
        <f>SUBTOTAL(9,L53:L80)</f>
        <v>2</v>
      </c>
      <c r="M83" s="167">
        <f>SUBTOTAL(9,M53:M80)</f>
        <v>9</v>
      </c>
      <c r="N83" s="166">
        <f>SUBTOTAL(9,N53:N80)</f>
        <v>13</v>
      </c>
      <c r="O83" s="166">
        <f>SUBTOTAL(9,O53:O80)</f>
        <v>22</v>
      </c>
      <c r="P83" s="167">
        <f>SUBTOTAL(9,P53:P80)</f>
        <v>0</v>
      </c>
      <c r="Q83" s="166">
        <f>SUBTOTAL(9,Q53:Q80)</f>
        <v>1</v>
      </c>
      <c r="R83" s="165">
        <f>SUBTOTAL(9,R53:R80)</f>
        <v>1</v>
      </c>
      <c r="S83" s="166">
        <f>SUBTOTAL(9,S53:S80)</f>
        <v>4</v>
      </c>
      <c r="T83" s="166">
        <f>SUBTOTAL(9,T53:T80)</f>
        <v>14</v>
      </c>
      <c r="U83" s="165">
        <f>SUBTOTAL(9,U53:U80)</f>
        <v>18</v>
      </c>
      <c r="V83" s="167">
        <f>SUBTOTAL(9,V53:V80)</f>
        <v>1</v>
      </c>
      <c r="W83" s="166">
        <f>SUBTOTAL(9,W53:W80)</f>
        <v>8</v>
      </c>
      <c r="X83" s="165">
        <f>SUBTOTAL(9,X53:X80)</f>
        <v>9</v>
      </c>
      <c r="Y83" s="164">
        <f>SUM(Y81:Y82)</f>
        <v>65</v>
      </c>
      <c r="Z83" s="164">
        <f>SUM(Z81:Z82)</f>
        <v>127</v>
      </c>
      <c r="AA83" s="163">
        <f>SUBTOTAL(9,AA53:AA80)</f>
        <v>192</v>
      </c>
    </row>
    <row r="84" spans="1:27" s="59" customFormat="1" ht="13.8" thickBot="1" x14ac:dyDescent="0.3">
      <c r="A84" s="64"/>
      <c r="B84" s="63"/>
      <c r="C84" s="63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1"/>
      <c r="Z84" s="61"/>
      <c r="AA84" s="60"/>
    </row>
    <row r="85" spans="1:27" s="1" customFormat="1" ht="13.8" thickBot="1" x14ac:dyDescent="0.3">
      <c r="A85" s="162" t="s">
        <v>87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0"/>
    </row>
    <row r="86" spans="1:27" x14ac:dyDescent="0.25">
      <c r="A86" s="159"/>
      <c r="B86" s="15"/>
      <c r="C86" s="15"/>
      <c r="D86" s="45"/>
      <c r="E86" s="44"/>
      <c r="F86" s="43"/>
      <c r="G86" s="44"/>
      <c r="H86" s="44"/>
      <c r="I86" s="44"/>
      <c r="J86" s="45"/>
      <c r="K86" s="44"/>
      <c r="L86" s="43"/>
      <c r="M86" s="45"/>
      <c r="N86" s="44"/>
      <c r="O86" s="44"/>
      <c r="P86" s="45"/>
      <c r="Q86" s="44"/>
      <c r="R86" s="43"/>
      <c r="S86" s="44"/>
      <c r="T86" s="44"/>
      <c r="U86" s="44"/>
      <c r="V86" s="45"/>
      <c r="W86" s="44"/>
      <c r="X86" s="43"/>
      <c r="Y86" s="42"/>
      <c r="Z86" s="42"/>
      <c r="AA86" s="41"/>
    </row>
    <row r="87" spans="1:27" s="1" customFormat="1" x14ac:dyDescent="0.25">
      <c r="A87" s="29" t="s">
        <v>86</v>
      </c>
      <c r="B87" s="52">
        <v>4400</v>
      </c>
      <c r="C87" s="52">
        <v>7</v>
      </c>
      <c r="D87" s="51">
        <v>81</v>
      </c>
      <c r="E87" s="50">
        <v>9</v>
      </c>
      <c r="F87" s="49">
        <f>D87+E87</f>
        <v>90</v>
      </c>
      <c r="G87" s="50">
        <v>6</v>
      </c>
      <c r="H87" s="50">
        <v>0</v>
      </c>
      <c r="I87" s="54">
        <f>G87+H87</f>
        <v>6</v>
      </c>
      <c r="J87" s="51"/>
      <c r="K87" s="50"/>
      <c r="L87" s="49">
        <f>J87+K87</f>
        <v>0</v>
      </c>
      <c r="M87" s="51">
        <v>0</v>
      </c>
      <c r="N87" s="50">
        <v>1</v>
      </c>
      <c r="O87" s="54">
        <f>M87+N87</f>
        <v>1</v>
      </c>
      <c r="P87" s="51">
        <v>4</v>
      </c>
      <c r="Q87" s="50">
        <v>0</v>
      </c>
      <c r="R87" s="49">
        <f>P87+Q87</f>
        <v>4</v>
      </c>
      <c r="S87" s="50">
        <v>1</v>
      </c>
      <c r="T87" s="50">
        <v>0</v>
      </c>
      <c r="U87" s="54">
        <f>S87+T87</f>
        <v>1</v>
      </c>
      <c r="V87" s="51">
        <v>7</v>
      </c>
      <c r="W87" s="50">
        <v>0</v>
      </c>
      <c r="X87" s="49">
        <f>V87+W87</f>
        <v>7</v>
      </c>
      <c r="Y87" s="48">
        <f>D87+G87+J87+M87+P87+S87+V87</f>
        <v>99</v>
      </c>
      <c r="Z87" s="48">
        <f>E87+H87+K87+N87+Q87+T87+W87</f>
        <v>10</v>
      </c>
      <c r="AA87" s="47">
        <f>F87+I87+L87+O87+R87+U87+X87</f>
        <v>109</v>
      </c>
    </row>
    <row r="88" spans="1:27" s="1" customFormat="1" ht="13.8" thickBot="1" x14ac:dyDescent="0.3">
      <c r="A88" s="46" t="s">
        <v>85</v>
      </c>
      <c r="B88" s="52">
        <v>4950</v>
      </c>
      <c r="C88" s="52">
        <v>9</v>
      </c>
      <c r="D88" s="51">
        <v>1</v>
      </c>
      <c r="E88" s="50">
        <v>0</v>
      </c>
      <c r="F88" s="49">
        <f>D88+E88</f>
        <v>1</v>
      </c>
      <c r="G88" s="50">
        <v>1</v>
      </c>
      <c r="H88" s="50">
        <v>0</v>
      </c>
      <c r="I88" s="54">
        <f>G88+H88</f>
        <v>1</v>
      </c>
      <c r="J88" s="51"/>
      <c r="K88" s="50"/>
      <c r="L88" s="54">
        <f>J88+K88</f>
        <v>0</v>
      </c>
      <c r="M88" s="51"/>
      <c r="N88" s="50"/>
      <c r="O88" s="54">
        <f>M88+N88</f>
        <v>0</v>
      </c>
      <c r="P88" s="51"/>
      <c r="Q88" s="50"/>
      <c r="R88" s="49">
        <f>P88+Q88</f>
        <v>0</v>
      </c>
      <c r="S88" s="50"/>
      <c r="T88" s="50"/>
      <c r="U88" s="54">
        <f>S88+T88</f>
        <v>0</v>
      </c>
      <c r="V88" s="51"/>
      <c r="W88" s="50"/>
      <c r="X88" s="49">
        <f>V88+W88</f>
        <v>0</v>
      </c>
      <c r="Y88" s="48">
        <f>D88+G88+J88+M88+P88+S88+V88</f>
        <v>2</v>
      </c>
      <c r="Z88" s="48">
        <f>E88+H88+K88+N88+Q88+T88+W88</f>
        <v>0</v>
      </c>
      <c r="AA88" s="47">
        <f>F88+I88+L88+O88+R88+U88+X88</f>
        <v>2</v>
      </c>
    </row>
    <row r="89" spans="1:27" s="1" customFormat="1" ht="13.8" thickBot="1" x14ac:dyDescent="0.3">
      <c r="A89" s="62" t="s">
        <v>84</v>
      </c>
      <c r="B89" s="63"/>
      <c r="C89" s="63"/>
      <c r="D89" s="95">
        <f>SUBTOTAL(9,D87:D88)</f>
        <v>82</v>
      </c>
      <c r="E89" s="94">
        <f>SUBTOTAL(9,E87:E88)</f>
        <v>9</v>
      </c>
      <c r="F89" s="93">
        <f>SUBTOTAL(9,F87:F88)</f>
        <v>91</v>
      </c>
      <c r="G89" s="95">
        <f>SUBTOTAL(9,G87:G88)</f>
        <v>7</v>
      </c>
      <c r="H89" s="94">
        <f>SUBTOTAL(9,H87:H88)</f>
        <v>0</v>
      </c>
      <c r="I89" s="93">
        <f>SUBTOTAL(9,I87:I88)</f>
        <v>7</v>
      </c>
      <c r="J89" s="95">
        <f>SUBTOTAL(9,J87:J88)</f>
        <v>0</v>
      </c>
      <c r="K89" s="94">
        <f>SUBTOTAL(9,K87:K88)</f>
        <v>0</v>
      </c>
      <c r="L89" s="93">
        <f>SUBTOTAL(9,L87:L88)</f>
        <v>0</v>
      </c>
      <c r="M89" s="95">
        <f>SUBTOTAL(9,M87:M88)</f>
        <v>0</v>
      </c>
      <c r="N89" s="94">
        <f>SUBTOTAL(9,N87:N88)</f>
        <v>1</v>
      </c>
      <c r="O89" s="93">
        <f>SUBTOTAL(9,O87:O88)</f>
        <v>1</v>
      </c>
      <c r="P89" s="95">
        <f>SUBTOTAL(9,P87:P88)</f>
        <v>4</v>
      </c>
      <c r="Q89" s="94">
        <f>SUBTOTAL(9,Q87:Q88)</f>
        <v>0</v>
      </c>
      <c r="R89" s="93">
        <f>SUBTOTAL(9,R87:R88)</f>
        <v>4</v>
      </c>
      <c r="S89" s="95">
        <f>SUBTOTAL(9,S87:S88)</f>
        <v>1</v>
      </c>
      <c r="T89" s="94">
        <f>SUBTOTAL(9,T87:T88)</f>
        <v>0</v>
      </c>
      <c r="U89" s="93">
        <f>SUBTOTAL(9,U87:U88)</f>
        <v>1</v>
      </c>
      <c r="V89" s="95">
        <f>SUBTOTAL(9,V87:V88)</f>
        <v>7</v>
      </c>
      <c r="W89" s="94">
        <f>SUBTOTAL(9,W87:W88)</f>
        <v>0</v>
      </c>
      <c r="X89" s="93">
        <f>SUBTOTAL(9,X87:X88)</f>
        <v>7</v>
      </c>
      <c r="Y89" s="140">
        <f>D89+G89+J89+M89+P89+S89+V89</f>
        <v>101</v>
      </c>
      <c r="Z89" s="92">
        <f>E89+H89+K89+N89+Q89+T89+W89</f>
        <v>10</v>
      </c>
      <c r="AA89" s="91">
        <f>SUBTOTAL(9,AA87:AA88)</f>
        <v>111</v>
      </c>
    </row>
    <row r="90" spans="1:27" x14ac:dyDescent="0.25">
      <c r="A90" s="16"/>
      <c r="B90" s="15"/>
      <c r="C90" s="15"/>
      <c r="D90" s="45"/>
      <c r="E90" s="44"/>
      <c r="F90" s="43"/>
      <c r="G90" s="44"/>
      <c r="H90" s="44"/>
      <c r="I90" s="44"/>
      <c r="J90" s="45"/>
      <c r="K90" s="44"/>
      <c r="L90" s="43"/>
      <c r="M90" s="45"/>
      <c r="N90" s="44"/>
      <c r="O90" s="44"/>
      <c r="P90" s="45"/>
      <c r="Q90" s="44"/>
      <c r="R90" s="43"/>
      <c r="S90" s="44"/>
      <c r="T90" s="44"/>
      <c r="U90" s="44"/>
      <c r="V90" s="45"/>
      <c r="W90" s="44"/>
      <c r="X90" s="43"/>
      <c r="Y90" s="42"/>
      <c r="Z90" s="42"/>
      <c r="AA90" s="41"/>
    </row>
    <row r="91" spans="1:27" s="2" customFormat="1" x14ac:dyDescent="0.25">
      <c r="A91" s="16" t="s">
        <v>83</v>
      </c>
      <c r="B91" s="15">
        <v>4600</v>
      </c>
      <c r="C91" s="15">
        <v>7</v>
      </c>
      <c r="D91" s="83"/>
      <c r="E91" s="82"/>
      <c r="F91" s="12">
        <f>D91+E91</f>
        <v>0</v>
      </c>
      <c r="G91" s="82"/>
      <c r="H91" s="82"/>
      <c r="I91" s="12">
        <f>G91+H91</f>
        <v>0</v>
      </c>
      <c r="J91" s="83"/>
      <c r="K91" s="82"/>
      <c r="L91" s="12">
        <f>J91+K91</f>
        <v>0</v>
      </c>
      <c r="M91" s="76"/>
      <c r="N91" s="16"/>
      <c r="O91" s="12">
        <f>M91+N91</f>
        <v>0</v>
      </c>
      <c r="P91" s="76"/>
      <c r="Q91" s="16"/>
      <c r="R91" s="12">
        <f>P91+Q91</f>
        <v>0</v>
      </c>
      <c r="S91" s="16"/>
      <c r="T91" s="16"/>
      <c r="U91" s="12">
        <f>S91+T91</f>
        <v>0</v>
      </c>
      <c r="V91" s="83"/>
      <c r="W91" s="82"/>
      <c r="X91" s="12">
        <f>V91+W91</f>
        <v>0</v>
      </c>
      <c r="Y91" s="17">
        <f>D91+G91+J91+M91+P91+S91+V91</f>
        <v>0</v>
      </c>
      <c r="Z91" s="11">
        <f>E91+H91+K91+N91+Q91+T91+W91</f>
        <v>0</v>
      </c>
      <c r="AA91" s="10">
        <f>F91+I91+L91+O91+R91+U91+X91</f>
        <v>0</v>
      </c>
    </row>
    <row r="92" spans="1:27" x14ac:dyDescent="0.25">
      <c r="A92" s="16"/>
      <c r="B92" s="15"/>
      <c r="C92" s="15"/>
      <c r="D92" s="45"/>
      <c r="E92" s="44"/>
      <c r="F92" s="43"/>
      <c r="G92" s="44"/>
      <c r="H92" s="44"/>
      <c r="I92" s="44"/>
      <c r="J92" s="45"/>
      <c r="K92" s="44"/>
      <c r="L92" s="43"/>
      <c r="M92" s="45"/>
      <c r="N92" s="44"/>
      <c r="O92" s="44"/>
      <c r="P92" s="45"/>
      <c r="Q92" s="44"/>
      <c r="R92" s="43"/>
      <c r="S92" s="44"/>
      <c r="T92" s="44"/>
      <c r="U92" s="44"/>
      <c r="V92" s="45"/>
      <c r="W92" s="44"/>
      <c r="X92" s="43"/>
      <c r="Y92" s="42"/>
      <c r="Z92" s="42"/>
      <c r="AA92" s="41"/>
    </row>
    <row r="93" spans="1:27" s="1" customFormat="1" x14ac:dyDescent="0.25">
      <c r="A93" s="29" t="s">
        <v>82</v>
      </c>
      <c r="B93" s="101">
        <v>4610</v>
      </c>
      <c r="C93" s="101">
        <v>7</v>
      </c>
      <c r="D93" s="51">
        <v>6</v>
      </c>
      <c r="E93" s="50">
        <v>2</v>
      </c>
      <c r="F93" s="49">
        <f>D93+E93</f>
        <v>8</v>
      </c>
      <c r="G93" s="100">
        <v>1</v>
      </c>
      <c r="H93" s="100">
        <v>0</v>
      </c>
      <c r="I93" s="99">
        <f>G93+H93</f>
        <v>1</v>
      </c>
      <c r="J93" s="51"/>
      <c r="K93" s="50"/>
      <c r="L93" s="49">
        <f>J93+K93</f>
        <v>0</v>
      </c>
      <c r="M93" s="51"/>
      <c r="N93" s="100"/>
      <c r="O93" s="99">
        <f>M93+N93</f>
        <v>0</v>
      </c>
      <c r="P93" s="51"/>
      <c r="Q93" s="50"/>
      <c r="R93" s="49">
        <f>P93+Q93</f>
        <v>0</v>
      </c>
      <c r="S93" s="100"/>
      <c r="T93" s="100"/>
      <c r="U93" s="99">
        <f>S93+T93</f>
        <v>0</v>
      </c>
      <c r="V93" s="51">
        <v>1</v>
      </c>
      <c r="W93" s="50">
        <v>1</v>
      </c>
      <c r="X93" s="49">
        <f>V93+W93</f>
        <v>2</v>
      </c>
      <c r="Y93" s="139">
        <f>D93+G93+J93+M93+P93+S93+V93</f>
        <v>8</v>
      </c>
      <c r="Z93" s="139">
        <f>E93+H93+K93+N93+Q93+T93+W93</f>
        <v>3</v>
      </c>
      <c r="AA93" s="47">
        <f>F93+I93+L93+O93+R93+U93+X93</f>
        <v>11</v>
      </c>
    </row>
    <row r="94" spans="1:27" s="1" customFormat="1" x14ac:dyDescent="0.25">
      <c r="A94" s="29" t="s">
        <v>81</v>
      </c>
      <c r="B94" s="101" t="s">
        <v>80</v>
      </c>
      <c r="C94" s="101">
        <v>8</v>
      </c>
      <c r="D94" s="51">
        <v>41</v>
      </c>
      <c r="E94" s="50">
        <v>25</v>
      </c>
      <c r="F94" s="49">
        <f>D94+E94</f>
        <v>66</v>
      </c>
      <c r="G94" s="100">
        <v>9</v>
      </c>
      <c r="H94" s="100">
        <v>2</v>
      </c>
      <c r="I94" s="99">
        <f>G94+H94</f>
        <v>11</v>
      </c>
      <c r="J94" s="51">
        <v>1</v>
      </c>
      <c r="K94" s="50">
        <v>0</v>
      </c>
      <c r="L94" s="49">
        <f>J94+K94</f>
        <v>1</v>
      </c>
      <c r="M94" s="51"/>
      <c r="N94" s="100"/>
      <c r="O94" s="99">
        <f>M94+N94</f>
        <v>0</v>
      </c>
      <c r="P94" s="51">
        <v>2</v>
      </c>
      <c r="Q94" s="50">
        <v>1</v>
      </c>
      <c r="R94" s="49">
        <f>P94+Q94</f>
        <v>3</v>
      </c>
      <c r="S94" s="100"/>
      <c r="T94" s="100"/>
      <c r="U94" s="99">
        <f>S94+T94</f>
        <v>0</v>
      </c>
      <c r="V94" s="51">
        <v>2</v>
      </c>
      <c r="W94" s="50">
        <v>1</v>
      </c>
      <c r="X94" s="49">
        <f>V94+W94</f>
        <v>3</v>
      </c>
      <c r="Y94" s="139">
        <f>D94+G94+J94+M94+P94+S94+V94</f>
        <v>55</v>
      </c>
      <c r="Z94" s="139">
        <f>E94+H94+K94+N94+Q94+T94+W94</f>
        <v>29</v>
      </c>
      <c r="AA94" s="47">
        <f>F94+I94+L94+O94+R94+U94+X94</f>
        <v>84</v>
      </c>
    </row>
    <row r="95" spans="1:27" s="1" customFormat="1" x14ac:dyDescent="0.25">
      <c r="A95" s="29" t="s">
        <v>79</v>
      </c>
      <c r="B95" s="101">
        <v>4660</v>
      </c>
      <c r="C95" s="101">
        <v>6</v>
      </c>
      <c r="D95" s="51">
        <v>14</v>
      </c>
      <c r="E95" s="50">
        <v>10</v>
      </c>
      <c r="F95" s="49">
        <f>D95+E95</f>
        <v>24</v>
      </c>
      <c r="G95" s="100">
        <v>3</v>
      </c>
      <c r="H95" s="100">
        <v>0</v>
      </c>
      <c r="I95" s="99">
        <f>G95+H95</f>
        <v>3</v>
      </c>
      <c r="J95" s="51"/>
      <c r="K95" s="50"/>
      <c r="L95" s="49">
        <f>J95+K95</f>
        <v>0</v>
      </c>
      <c r="M95" s="51"/>
      <c r="N95" s="100"/>
      <c r="O95" s="99">
        <f>M95+N95</f>
        <v>0</v>
      </c>
      <c r="P95" s="51"/>
      <c r="Q95" s="50"/>
      <c r="R95" s="49">
        <f>P95+Q95</f>
        <v>0</v>
      </c>
      <c r="S95" s="100"/>
      <c r="T95" s="100"/>
      <c r="U95" s="99">
        <f>S95+T95</f>
        <v>0</v>
      </c>
      <c r="V95" s="51">
        <v>0</v>
      </c>
      <c r="W95" s="50">
        <v>1</v>
      </c>
      <c r="X95" s="49">
        <f>V95+W95</f>
        <v>1</v>
      </c>
      <c r="Y95" s="139">
        <f>D95+G95+J95+M95+P95+S95+V95</f>
        <v>17</v>
      </c>
      <c r="Z95" s="139">
        <f>E95+H95+K95+N95+Q95+T95+W95</f>
        <v>11</v>
      </c>
      <c r="AA95" s="47">
        <f>F95+I95+L95+O95+R95+U95+X95</f>
        <v>28</v>
      </c>
    </row>
    <row r="96" spans="1:27" s="1" customFormat="1" x14ac:dyDescent="0.25">
      <c r="A96" s="29" t="s">
        <v>78</v>
      </c>
      <c r="B96" s="101">
        <v>4670</v>
      </c>
      <c r="C96" s="101">
        <v>8</v>
      </c>
      <c r="D96" s="51">
        <v>0</v>
      </c>
      <c r="E96" s="50">
        <v>1</v>
      </c>
      <c r="F96" s="49">
        <f>D96+E96</f>
        <v>1</v>
      </c>
      <c r="G96" s="100">
        <v>1</v>
      </c>
      <c r="H96" s="100">
        <v>0</v>
      </c>
      <c r="I96" s="49">
        <f>G96+H96</f>
        <v>1</v>
      </c>
      <c r="J96" s="51"/>
      <c r="K96" s="50"/>
      <c r="L96" s="49">
        <f>J96+K96</f>
        <v>0</v>
      </c>
      <c r="M96" s="51"/>
      <c r="N96" s="100"/>
      <c r="O96" s="49">
        <f>M96+N96</f>
        <v>0</v>
      </c>
      <c r="P96" s="51"/>
      <c r="Q96" s="50"/>
      <c r="R96" s="49">
        <f>P96+Q96</f>
        <v>0</v>
      </c>
      <c r="S96" s="100"/>
      <c r="T96" s="100"/>
      <c r="U96" s="49">
        <f>S96+T96</f>
        <v>0</v>
      </c>
      <c r="V96" s="51"/>
      <c r="W96" s="50"/>
      <c r="X96" s="49">
        <f>V96+W96</f>
        <v>0</v>
      </c>
      <c r="Y96" s="139">
        <f>D96+G96+J96+M96+P96+S96+V96</f>
        <v>1</v>
      </c>
      <c r="Z96" s="139">
        <f>E96+H96+K96+N96+Q96+T96+W96</f>
        <v>1</v>
      </c>
      <c r="AA96" s="47">
        <f>F96+I96+L96+O96+R96+U96+X96</f>
        <v>2</v>
      </c>
    </row>
    <row r="97" spans="1:27" s="1" customFormat="1" ht="13.8" thickBot="1" x14ac:dyDescent="0.3">
      <c r="A97" s="29" t="s">
        <v>77</v>
      </c>
      <c r="B97" s="101">
        <v>4951</v>
      </c>
      <c r="C97" s="101">
        <v>9</v>
      </c>
      <c r="D97" s="51">
        <v>4</v>
      </c>
      <c r="E97" s="50">
        <v>9</v>
      </c>
      <c r="F97" s="49">
        <f>D97+E97</f>
        <v>13</v>
      </c>
      <c r="G97" s="100">
        <v>2</v>
      </c>
      <c r="H97" s="100">
        <v>3</v>
      </c>
      <c r="I97" s="99">
        <f>G97+H97</f>
        <v>5</v>
      </c>
      <c r="J97" s="51"/>
      <c r="K97" s="50"/>
      <c r="L97" s="49">
        <f>J97+K97</f>
        <v>0</v>
      </c>
      <c r="M97" s="51"/>
      <c r="N97" s="100"/>
      <c r="O97" s="99">
        <f>M97+N97</f>
        <v>0</v>
      </c>
      <c r="P97" s="51"/>
      <c r="Q97" s="50"/>
      <c r="R97" s="49">
        <f>P97+Q97</f>
        <v>0</v>
      </c>
      <c r="S97" s="100"/>
      <c r="T97" s="100"/>
      <c r="U97" s="99">
        <f>S97+T97</f>
        <v>0</v>
      </c>
      <c r="V97" s="51"/>
      <c r="W97" s="50"/>
      <c r="X97" s="49">
        <f>V97+W97</f>
        <v>0</v>
      </c>
      <c r="Y97" s="139">
        <f>D97+G97+J97+M97+P97+S97+V97</f>
        <v>6</v>
      </c>
      <c r="Z97" s="139">
        <f>E97+H97+K97+N97+Q97+T97+W97</f>
        <v>12</v>
      </c>
      <c r="AA97" s="47">
        <f>F97+I97+L97+O97+R97+U97+X97</f>
        <v>18</v>
      </c>
    </row>
    <row r="98" spans="1:27" s="1" customFormat="1" ht="13.8" thickBot="1" x14ac:dyDescent="0.3">
      <c r="A98" s="64" t="s">
        <v>76</v>
      </c>
      <c r="B98" s="63"/>
      <c r="C98" s="63"/>
      <c r="D98" s="95">
        <f>SUBTOTAL(9,D93:D97)</f>
        <v>65</v>
      </c>
      <c r="E98" s="94">
        <f>SUBTOTAL(9,E93:E97)</f>
        <v>47</v>
      </c>
      <c r="F98" s="93">
        <f>SUBTOTAL(9,F93:F97)</f>
        <v>112</v>
      </c>
      <c r="G98" s="95">
        <f>SUBTOTAL(9,G93:G97)</f>
        <v>16</v>
      </c>
      <c r="H98" s="94">
        <f>SUBTOTAL(9,H93:H97)</f>
        <v>5</v>
      </c>
      <c r="I98" s="93">
        <f>SUBTOTAL(9,I93:I97)</f>
        <v>21</v>
      </c>
      <c r="J98" s="95">
        <f>SUBTOTAL(9,J93:J97)</f>
        <v>1</v>
      </c>
      <c r="K98" s="94">
        <f>SUBTOTAL(9,K93:K97)</f>
        <v>0</v>
      </c>
      <c r="L98" s="93">
        <f>SUBTOTAL(9,L93:L97)</f>
        <v>1</v>
      </c>
      <c r="M98" s="95">
        <f>SUBTOTAL(9,M93:M97)</f>
        <v>0</v>
      </c>
      <c r="N98" s="94">
        <f>SUBTOTAL(9,N93:N97)</f>
        <v>0</v>
      </c>
      <c r="O98" s="93">
        <f>SUBTOTAL(9,O93:O97)</f>
        <v>0</v>
      </c>
      <c r="P98" s="95">
        <f>SUBTOTAL(9,P93:P97)</f>
        <v>2</v>
      </c>
      <c r="Q98" s="94">
        <f>SUBTOTAL(9,Q93:Q97)</f>
        <v>1</v>
      </c>
      <c r="R98" s="93">
        <f>SUBTOTAL(9,R93:R97)</f>
        <v>3</v>
      </c>
      <c r="S98" s="94">
        <f>SUBTOTAL(9,S93:S97)</f>
        <v>0</v>
      </c>
      <c r="T98" s="94">
        <f>SUBTOTAL(9,T93:T97)</f>
        <v>0</v>
      </c>
      <c r="U98" s="93">
        <f>SUBTOTAL(9,U93:U97)</f>
        <v>0</v>
      </c>
      <c r="V98" s="95">
        <f>SUBTOTAL(9,V93:V97)</f>
        <v>3</v>
      </c>
      <c r="W98" s="94">
        <f>SUBTOTAL(9,W93:W97)</f>
        <v>3</v>
      </c>
      <c r="X98" s="93">
        <f>SUBTOTAL(9,X93:X97)</f>
        <v>6</v>
      </c>
      <c r="Y98" s="140">
        <f>D98+G98+J98+M98+P98+S98+V98</f>
        <v>87</v>
      </c>
      <c r="Z98" s="92">
        <f>E98+H98+K98+N98+Q98+T98+W98</f>
        <v>56</v>
      </c>
      <c r="AA98" s="91">
        <f>SUBTOTAL(9,AA93:AA97)</f>
        <v>143</v>
      </c>
    </row>
    <row r="99" spans="1:27" x14ac:dyDescent="0.25">
      <c r="A99" s="16"/>
      <c r="B99" s="15"/>
      <c r="C99" s="15"/>
      <c r="D99" s="45"/>
      <c r="E99" s="44"/>
      <c r="F99" s="43"/>
      <c r="G99" s="44"/>
      <c r="H99" s="44"/>
      <c r="I99" s="44"/>
      <c r="J99" s="45"/>
      <c r="K99" s="44"/>
      <c r="L99" s="43"/>
      <c r="M99" s="45"/>
      <c r="N99" s="44"/>
      <c r="O99" s="44"/>
      <c r="P99" s="45"/>
      <c r="Q99" s="44"/>
      <c r="R99" s="43"/>
      <c r="S99" s="44"/>
      <c r="T99" s="44"/>
      <c r="U99" s="44"/>
      <c r="V99" s="45"/>
      <c r="W99" s="44"/>
      <c r="X99" s="43"/>
      <c r="Y99" s="42"/>
      <c r="Z99" s="42"/>
      <c r="AA99" s="41"/>
    </row>
    <row r="100" spans="1:27" s="1" customFormat="1" x14ac:dyDescent="0.25">
      <c r="A100" s="46" t="s">
        <v>75</v>
      </c>
      <c r="B100" s="52">
        <v>4700</v>
      </c>
      <c r="C100" s="52">
        <v>7</v>
      </c>
      <c r="D100" s="51">
        <v>29</v>
      </c>
      <c r="E100" s="50">
        <v>0</v>
      </c>
      <c r="F100" s="49">
        <f>D100+E100</f>
        <v>29</v>
      </c>
      <c r="G100" s="50">
        <v>6</v>
      </c>
      <c r="H100" s="50">
        <v>1</v>
      </c>
      <c r="I100" s="54">
        <f>G100+H100</f>
        <v>7</v>
      </c>
      <c r="J100" s="51"/>
      <c r="K100" s="50"/>
      <c r="L100" s="49">
        <f>J100+K100</f>
        <v>0</v>
      </c>
      <c r="M100" s="51">
        <v>1</v>
      </c>
      <c r="N100" s="50">
        <v>0</v>
      </c>
      <c r="O100" s="99">
        <f>M100+N100</f>
        <v>1</v>
      </c>
      <c r="P100" s="51"/>
      <c r="Q100" s="50"/>
      <c r="R100" s="49">
        <f>P100+Q100</f>
        <v>0</v>
      </c>
      <c r="S100" s="50"/>
      <c r="T100" s="50"/>
      <c r="U100" s="54">
        <f>S100+T100</f>
        <v>0</v>
      </c>
      <c r="V100" s="51">
        <v>4</v>
      </c>
      <c r="W100" s="50">
        <v>0</v>
      </c>
      <c r="X100" s="49">
        <f>V100+W100</f>
        <v>4</v>
      </c>
      <c r="Y100" s="48">
        <f>D100+G100+J100+M100+P100+S100+V100</f>
        <v>40</v>
      </c>
      <c r="Z100" s="48">
        <f>E100+H100+K100+N100+Q100+T100+W100</f>
        <v>1</v>
      </c>
      <c r="AA100" s="47">
        <f>F100+I100+L100+O100+R100+U100+X100</f>
        <v>41</v>
      </c>
    </row>
    <row r="101" spans="1:27" s="1" customFormat="1" x14ac:dyDescent="0.25">
      <c r="A101" s="46" t="s">
        <v>74</v>
      </c>
      <c r="B101" s="52">
        <v>4800</v>
      </c>
      <c r="C101" s="52">
        <v>7</v>
      </c>
      <c r="D101" s="51">
        <v>52</v>
      </c>
      <c r="E101" s="50">
        <v>6</v>
      </c>
      <c r="F101" s="49">
        <f>D101+E101</f>
        <v>58</v>
      </c>
      <c r="G101" s="50">
        <v>1</v>
      </c>
      <c r="H101" s="50">
        <v>0</v>
      </c>
      <c r="I101" s="54">
        <f>G101+H101</f>
        <v>1</v>
      </c>
      <c r="J101" s="51"/>
      <c r="K101" s="50"/>
      <c r="L101" s="49">
        <f>J101+K101</f>
        <v>0</v>
      </c>
      <c r="M101" s="51">
        <v>1</v>
      </c>
      <c r="N101" s="50">
        <v>0</v>
      </c>
      <c r="O101" s="54">
        <f>M101+N101</f>
        <v>1</v>
      </c>
      <c r="P101" s="51">
        <v>1</v>
      </c>
      <c r="Q101" s="50">
        <v>0</v>
      </c>
      <c r="R101" s="49">
        <f>P101+Q101</f>
        <v>1</v>
      </c>
      <c r="S101" s="50"/>
      <c r="T101" s="50"/>
      <c r="U101" s="54">
        <f>S101+T101</f>
        <v>0</v>
      </c>
      <c r="V101" s="51">
        <v>3</v>
      </c>
      <c r="W101" s="50">
        <v>0</v>
      </c>
      <c r="X101" s="49">
        <f>V101+W101</f>
        <v>3</v>
      </c>
      <c r="Y101" s="48">
        <f>D101+G101+J101+M101+P101+S101+V101</f>
        <v>58</v>
      </c>
      <c r="Z101" s="48">
        <f>E101+H101+K101+N101+Q101+T101+W101</f>
        <v>6</v>
      </c>
      <c r="AA101" s="47">
        <f>F101+I101+L101+O101+R101+U101+X101</f>
        <v>64</v>
      </c>
    </row>
    <row r="102" spans="1:27" s="1" customFormat="1" ht="13.8" thickBot="1" x14ac:dyDescent="0.3">
      <c r="A102" s="46" t="s">
        <v>73</v>
      </c>
      <c r="B102" s="52">
        <v>4952</v>
      </c>
      <c r="C102" s="52">
        <v>9</v>
      </c>
      <c r="D102" s="51">
        <v>0</v>
      </c>
      <c r="E102" s="50">
        <v>1</v>
      </c>
      <c r="F102" s="49">
        <f>D102+E102</f>
        <v>1</v>
      </c>
      <c r="G102" s="50"/>
      <c r="H102" s="50"/>
      <c r="I102" s="49">
        <f>G102+H102</f>
        <v>0</v>
      </c>
      <c r="J102" s="51"/>
      <c r="K102" s="50"/>
      <c r="L102" s="49">
        <f>J102+K102</f>
        <v>0</v>
      </c>
      <c r="M102" s="51"/>
      <c r="N102" s="50"/>
      <c r="O102" s="49">
        <f>M102+N102</f>
        <v>0</v>
      </c>
      <c r="P102" s="51"/>
      <c r="Q102" s="50"/>
      <c r="R102" s="49">
        <f>P102+Q102</f>
        <v>0</v>
      </c>
      <c r="S102" s="50"/>
      <c r="T102" s="50"/>
      <c r="U102" s="49">
        <f>S102+T102</f>
        <v>0</v>
      </c>
      <c r="V102" s="51"/>
      <c r="W102" s="50"/>
      <c r="X102" s="49">
        <f>V102+W102</f>
        <v>0</v>
      </c>
      <c r="Y102" s="48">
        <f>D102+G102+J102+M102+P102+S102+V102</f>
        <v>0</v>
      </c>
      <c r="Z102" s="48">
        <f>E102+H102+K102+N102+Q102+T102+W102</f>
        <v>1</v>
      </c>
      <c r="AA102" s="47">
        <f>F102+I102+L102+O102+R102+U102+X102</f>
        <v>1</v>
      </c>
    </row>
    <row r="103" spans="1:27" s="1" customFormat="1" ht="13.8" thickBot="1" x14ac:dyDescent="0.3">
      <c r="A103" s="62" t="s">
        <v>72</v>
      </c>
      <c r="B103" s="63"/>
      <c r="C103" s="63"/>
      <c r="D103" s="95">
        <f>SUBTOTAL(9,D100:D102)</f>
        <v>81</v>
      </c>
      <c r="E103" s="94">
        <f>SUBTOTAL(9,E100:E102)</f>
        <v>7</v>
      </c>
      <c r="F103" s="93">
        <f>SUBTOTAL(9,F100:F101)</f>
        <v>87</v>
      </c>
      <c r="G103" s="94">
        <f>SUBTOTAL(9,G100:G101)</f>
        <v>7</v>
      </c>
      <c r="H103" s="94">
        <f>SUBTOTAL(9,H100:H101)</f>
        <v>1</v>
      </c>
      <c r="I103" s="94">
        <f>SUBTOTAL(9,I100:I101)</f>
        <v>8</v>
      </c>
      <c r="J103" s="95">
        <f>SUBTOTAL(9,J100:J101)</f>
        <v>0</v>
      </c>
      <c r="K103" s="94">
        <f>SUBTOTAL(9,K100:K101)</f>
        <v>0</v>
      </c>
      <c r="L103" s="93">
        <f>SUBTOTAL(9,L100:L101)</f>
        <v>0</v>
      </c>
      <c r="M103" s="95">
        <f>SUBTOTAL(9,M100:M101)</f>
        <v>2</v>
      </c>
      <c r="N103" s="94">
        <f>SUBTOTAL(9,N100:N101)</f>
        <v>0</v>
      </c>
      <c r="O103" s="94">
        <f>SUBTOTAL(9,O100:O101)</f>
        <v>2</v>
      </c>
      <c r="P103" s="95">
        <f>SUBTOTAL(9,P100:P101)</f>
        <v>1</v>
      </c>
      <c r="Q103" s="94">
        <f>SUBTOTAL(9,Q100:Q101)</f>
        <v>0</v>
      </c>
      <c r="R103" s="93">
        <f>SUBTOTAL(9,R100:R101)</f>
        <v>1</v>
      </c>
      <c r="S103" s="94">
        <f>SUBTOTAL(9,S100:S101)</f>
        <v>0</v>
      </c>
      <c r="T103" s="94">
        <f>SUBTOTAL(9,T100:T101)</f>
        <v>0</v>
      </c>
      <c r="U103" s="94">
        <f>SUBTOTAL(9,U100:U101)</f>
        <v>0</v>
      </c>
      <c r="V103" s="95">
        <f>SUBTOTAL(9,V100:V101)</f>
        <v>7</v>
      </c>
      <c r="W103" s="94">
        <f>SUBTOTAL(9,W100:W101)</f>
        <v>0</v>
      </c>
      <c r="X103" s="93">
        <f>SUBTOTAL(9,X100:X101)</f>
        <v>7</v>
      </c>
      <c r="Y103" s="92">
        <f>D103+G103+J103+M103+P103+S103+V103</f>
        <v>98</v>
      </c>
      <c r="Z103" s="92">
        <f>E103+H103+K103+N103+Q103+T103+W103</f>
        <v>8</v>
      </c>
      <c r="AA103" s="91">
        <f>SUBTOTAL(9,AA100:AA102)</f>
        <v>106</v>
      </c>
    </row>
    <row r="104" spans="1:27" x14ac:dyDescent="0.25">
      <c r="A104" s="29"/>
      <c r="B104" s="28"/>
      <c r="C104" s="28"/>
      <c r="D104" s="45"/>
      <c r="E104" s="44"/>
      <c r="F104" s="43"/>
      <c r="G104" s="107"/>
      <c r="H104" s="107"/>
      <c r="I104" s="107"/>
      <c r="J104" s="45"/>
      <c r="K104" s="44"/>
      <c r="L104" s="43"/>
      <c r="M104" s="45"/>
      <c r="N104" s="107"/>
      <c r="O104" s="107"/>
      <c r="P104" s="45"/>
      <c r="Q104" s="44"/>
      <c r="R104" s="43"/>
      <c r="S104" s="107"/>
      <c r="T104" s="107"/>
      <c r="U104" s="107"/>
      <c r="V104" s="45"/>
      <c r="W104" s="44"/>
      <c r="X104" s="43"/>
      <c r="Y104" s="106"/>
      <c r="Z104" s="106"/>
      <c r="AA104" s="41"/>
    </row>
    <row r="105" spans="1:27" s="108" customFormat="1" x14ac:dyDescent="0.25">
      <c r="A105" s="113" t="s">
        <v>71</v>
      </c>
      <c r="B105" s="28">
        <v>4900</v>
      </c>
      <c r="C105" s="28">
        <v>7</v>
      </c>
      <c r="D105" s="83">
        <v>17</v>
      </c>
      <c r="E105" s="82">
        <v>5</v>
      </c>
      <c r="F105" s="12">
        <f>D105+E105</f>
        <v>22</v>
      </c>
      <c r="G105" s="150">
        <v>3</v>
      </c>
      <c r="H105" s="150">
        <v>1</v>
      </c>
      <c r="I105" s="149">
        <f>G105+H105</f>
        <v>4</v>
      </c>
      <c r="J105" s="83"/>
      <c r="K105" s="82"/>
      <c r="L105" s="12">
        <f>J105+K105</f>
        <v>0</v>
      </c>
      <c r="M105" s="83"/>
      <c r="N105" s="150"/>
      <c r="O105" s="149">
        <f>M105+N105</f>
        <v>0</v>
      </c>
      <c r="P105" s="83">
        <v>1</v>
      </c>
      <c r="Q105" s="82">
        <v>0</v>
      </c>
      <c r="R105" s="12">
        <f>P105+Q105</f>
        <v>1</v>
      </c>
      <c r="S105" s="150">
        <v>1</v>
      </c>
      <c r="T105" s="150">
        <v>0</v>
      </c>
      <c r="U105" s="149">
        <f>S105+T105</f>
        <v>1</v>
      </c>
      <c r="V105" s="83"/>
      <c r="W105" s="82"/>
      <c r="X105" s="12">
        <f>V105+W105</f>
        <v>0</v>
      </c>
      <c r="Y105" s="148">
        <f>D105+G105+J105+M105+P105+S105+V105</f>
        <v>22</v>
      </c>
      <c r="Z105" s="148">
        <f>E105+H105+K105+N105+Q105+T105+W105</f>
        <v>6</v>
      </c>
      <c r="AA105" s="10">
        <f>F105+I105+L105+O105+R105+U105+X105</f>
        <v>28</v>
      </c>
    </row>
    <row r="106" spans="1:27" x14ac:dyDescent="0.25">
      <c r="A106" s="29"/>
      <c r="B106" s="28"/>
      <c r="C106" s="28"/>
      <c r="D106" s="45"/>
      <c r="E106" s="44"/>
      <c r="F106" s="43"/>
      <c r="G106" s="107"/>
      <c r="H106" s="107"/>
      <c r="I106" s="107"/>
      <c r="J106" s="45"/>
      <c r="K106" s="44"/>
      <c r="L106" s="43"/>
      <c r="M106" s="45"/>
      <c r="N106" s="107"/>
      <c r="O106" s="107"/>
      <c r="P106" s="45"/>
      <c r="Q106" s="44"/>
      <c r="R106" s="43"/>
      <c r="S106" s="107"/>
      <c r="T106" s="107"/>
      <c r="U106" s="107"/>
      <c r="V106" s="45"/>
      <c r="W106" s="44"/>
      <c r="X106" s="43"/>
      <c r="Y106" s="106"/>
      <c r="Z106" s="106"/>
      <c r="AA106" s="41"/>
    </row>
    <row r="107" spans="1:27" s="1" customFormat="1" x14ac:dyDescent="0.25">
      <c r="A107" s="29" t="s">
        <v>70</v>
      </c>
      <c r="B107" s="101">
        <v>4500</v>
      </c>
      <c r="C107" s="101">
        <v>7</v>
      </c>
      <c r="D107" s="51">
        <v>57</v>
      </c>
      <c r="E107" s="50">
        <v>4</v>
      </c>
      <c r="F107" s="49">
        <f>D107+E107</f>
        <v>61</v>
      </c>
      <c r="G107" s="100">
        <v>1</v>
      </c>
      <c r="H107" s="100">
        <v>0</v>
      </c>
      <c r="I107" s="99">
        <f>G107+H107</f>
        <v>1</v>
      </c>
      <c r="J107" s="51"/>
      <c r="K107" s="50"/>
      <c r="L107" s="99">
        <f>J107+K107</f>
        <v>0</v>
      </c>
      <c r="M107" s="51">
        <v>1</v>
      </c>
      <c r="N107" s="100">
        <v>0</v>
      </c>
      <c r="O107" s="99">
        <f>M107+N107</f>
        <v>1</v>
      </c>
      <c r="P107" s="51">
        <v>0</v>
      </c>
      <c r="Q107" s="50">
        <v>1</v>
      </c>
      <c r="R107" s="49">
        <f>P107+Q107</f>
        <v>1</v>
      </c>
      <c r="S107" s="100">
        <v>3</v>
      </c>
      <c r="T107" s="100">
        <v>0</v>
      </c>
      <c r="U107" s="99">
        <f>S107+T107</f>
        <v>3</v>
      </c>
      <c r="V107" s="51">
        <v>1</v>
      </c>
      <c r="W107" s="50">
        <v>1</v>
      </c>
      <c r="X107" s="49">
        <f>V107+W107</f>
        <v>2</v>
      </c>
      <c r="Y107" s="139">
        <f>D107+G107+J107+M107+P107+S107+V107</f>
        <v>63</v>
      </c>
      <c r="Z107" s="139">
        <f>E107+H107+K107+N107+Q107+T107+W107</f>
        <v>6</v>
      </c>
      <c r="AA107" s="47">
        <f>F107+I107+L107+O107+R107+U107+X107</f>
        <v>69</v>
      </c>
    </row>
    <row r="108" spans="1:27" s="1" customFormat="1" x14ac:dyDescent="0.25">
      <c r="A108" s="29" t="s">
        <v>69</v>
      </c>
      <c r="B108" s="101">
        <v>4550</v>
      </c>
      <c r="C108" s="101">
        <v>6</v>
      </c>
      <c r="D108" s="51"/>
      <c r="E108" s="50"/>
      <c r="F108" s="49">
        <f>D108+E108</f>
        <v>0</v>
      </c>
      <c r="G108" s="100"/>
      <c r="H108" s="100"/>
      <c r="I108" s="99">
        <f>G108+H108</f>
        <v>0</v>
      </c>
      <c r="J108" s="51"/>
      <c r="K108" s="50"/>
      <c r="L108" s="99">
        <f>J108+K108</f>
        <v>0</v>
      </c>
      <c r="M108" s="51"/>
      <c r="N108" s="100"/>
      <c r="O108" s="99">
        <f>M108+N108</f>
        <v>0</v>
      </c>
      <c r="P108" s="51"/>
      <c r="Q108" s="50"/>
      <c r="R108" s="49">
        <f>P108+Q108</f>
        <v>0</v>
      </c>
      <c r="S108" s="100"/>
      <c r="T108" s="100"/>
      <c r="U108" s="99">
        <f>S108+T108</f>
        <v>0</v>
      </c>
      <c r="V108" s="51"/>
      <c r="W108" s="50"/>
      <c r="X108" s="49">
        <f>V108+W108</f>
        <v>0</v>
      </c>
      <c r="Y108" s="139">
        <f>D108+G108+J108+M108+P108+S108+V108</f>
        <v>0</v>
      </c>
      <c r="Z108" s="139">
        <f>E108+H108+K108+N108+Q108+T108+W108</f>
        <v>0</v>
      </c>
      <c r="AA108" s="47">
        <f>F108+I108+L108+O108+R108+U108+X108</f>
        <v>0</v>
      </c>
    </row>
    <row r="109" spans="1:27" s="1" customFormat="1" x14ac:dyDescent="0.25">
      <c r="A109" s="29" t="s">
        <v>68</v>
      </c>
      <c r="B109" s="101">
        <v>4560</v>
      </c>
      <c r="C109" s="101">
        <v>8</v>
      </c>
      <c r="D109" s="51">
        <v>2</v>
      </c>
      <c r="E109" s="50">
        <v>0</v>
      </c>
      <c r="F109" s="49">
        <f>D109+E109</f>
        <v>2</v>
      </c>
      <c r="G109" s="100"/>
      <c r="H109" s="100"/>
      <c r="I109" s="99">
        <f>G109+H109</f>
        <v>0</v>
      </c>
      <c r="J109" s="51"/>
      <c r="K109" s="50"/>
      <c r="L109" s="99">
        <f>J109+K109</f>
        <v>0</v>
      </c>
      <c r="M109" s="51"/>
      <c r="N109" s="100"/>
      <c r="O109" s="99">
        <f>M109+N109</f>
        <v>0</v>
      </c>
      <c r="P109" s="51"/>
      <c r="Q109" s="50"/>
      <c r="R109" s="49">
        <f>P109+Q109</f>
        <v>0</v>
      </c>
      <c r="S109" s="100"/>
      <c r="T109" s="100"/>
      <c r="U109" s="99">
        <f>S109+T109</f>
        <v>0</v>
      </c>
      <c r="V109" s="51"/>
      <c r="W109" s="50"/>
      <c r="X109" s="49">
        <f>V109+W109</f>
        <v>0</v>
      </c>
      <c r="Y109" s="139">
        <f>D109+G109+J109+M109+P109+S109+V109</f>
        <v>2</v>
      </c>
      <c r="Z109" s="139">
        <f>E109+H109+K109+N109+Q109+T109+W109</f>
        <v>0</v>
      </c>
      <c r="AA109" s="47">
        <f>F109+I109+L109+O109+R109+U109+X109</f>
        <v>2</v>
      </c>
    </row>
    <row r="110" spans="1:27" s="1" customFormat="1" ht="13.8" thickBot="1" x14ac:dyDescent="0.3">
      <c r="A110" s="29" t="s">
        <v>67</v>
      </c>
      <c r="B110" s="101">
        <v>4940</v>
      </c>
      <c r="C110" s="101">
        <v>9</v>
      </c>
      <c r="D110" s="51">
        <v>1</v>
      </c>
      <c r="E110" s="50">
        <v>0</v>
      </c>
      <c r="F110" s="49">
        <f>D110+E110</f>
        <v>1</v>
      </c>
      <c r="G110" s="100"/>
      <c r="H110" s="100"/>
      <c r="I110" s="99">
        <f>G110+H110</f>
        <v>0</v>
      </c>
      <c r="J110" s="51"/>
      <c r="K110" s="50"/>
      <c r="L110" s="49">
        <f>J110+K110</f>
        <v>0</v>
      </c>
      <c r="M110" s="51"/>
      <c r="N110" s="100"/>
      <c r="O110" s="99">
        <f>M110+N110</f>
        <v>0</v>
      </c>
      <c r="P110" s="51"/>
      <c r="Q110" s="50"/>
      <c r="R110" s="49">
        <f>P110+Q110</f>
        <v>0</v>
      </c>
      <c r="S110" s="100"/>
      <c r="T110" s="100"/>
      <c r="U110" s="99">
        <f>S110+T110</f>
        <v>0</v>
      </c>
      <c r="V110" s="51"/>
      <c r="W110" s="50"/>
      <c r="X110" s="49">
        <f>V110+W110</f>
        <v>0</v>
      </c>
      <c r="Y110" s="139">
        <f>D110+G110+J110+M110+P110+S110+V110</f>
        <v>1</v>
      </c>
      <c r="Z110" s="139">
        <f>E110+H110+K110+N110+Q110+T110+W110</f>
        <v>0</v>
      </c>
      <c r="AA110" s="47">
        <f>F110+I110+L110+O110+R110+U110+X110</f>
        <v>1</v>
      </c>
    </row>
    <row r="111" spans="1:27" s="1" customFormat="1" ht="13.8" thickBot="1" x14ac:dyDescent="0.3">
      <c r="A111" s="62" t="s">
        <v>66</v>
      </c>
      <c r="B111" s="63"/>
      <c r="C111" s="63"/>
      <c r="D111" s="95">
        <f>SUBTOTAL(9,D107:D110)</f>
        <v>60</v>
      </c>
      <c r="E111" s="94">
        <f>SUBTOTAL(9,E107:E110)</f>
        <v>4</v>
      </c>
      <c r="F111" s="93">
        <f>SUBTOTAL(9,F107:F110)</f>
        <v>64</v>
      </c>
      <c r="G111" s="95">
        <f>SUBTOTAL(9,G107:G110)</f>
        <v>1</v>
      </c>
      <c r="H111" s="94">
        <f>SUBTOTAL(9,H107:H110)</f>
        <v>0</v>
      </c>
      <c r="I111" s="93">
        <f>SUBTOTAL(9,I107:I110)</f>
        <v>1</v>
      </c>
      <c r="J111" s="95">
        <f>SUBTOTAL(9,J107:J110)</f>
        <v>0</v>
      </c>
      <c r="K111" s="94">
        <f>SUBTOTAL(9,K107:K110)</f>
        <v>0</v>
      </c>
      <c r="L111" s="93">
        <f>SUBTOTAL(9,L107:L110)</f>
        <v>0</v>
      </c>
      <c r="M111" s="95">
        <f>SUBTOTAL(9,M107:M110)</f>
        <v>1</v>
      </c>
      <c r="N111" s="94">
        <f>SUBTOTAL(9,N107:N110)</f>
        <v>0</v>
      </c>
      <c r="O111" s="93">
        <f>SUBTOTAL(9,O107:O110)</f>
        <v>1</v>
      </c>
      <c r="P111" s="95">
        <f>SUBTOTAL(9,P107:P110)</f>
        <v>0</v>
      </c>
      <c r="Q111" s="94">
        <f>SUBTOTAL(9,Q107:Q110)</f>
        <v>1</v>
      </c>
      <c r="R111" s="93">
        <f>SUBTOTAL(9,R107:R110)</f>
        <v>1</v>
      </c>
      <c r="S111" s="95">
        <f>SUBTOTAL(9,S107:S110)</f>
        <v>3</v>
      </c>
      <c r="T111" s="94">
        <f>SUBTOTAL(9,T107:T110)</f>
        <v>0</v>
      </c>
      <c r="U111" s="93">
        <f>SUBTOTAL(9,U107:U110)</f>
        <v>3</v>
      </c>
      <c r="V111" s="95">
        <f>SUBTOTAL(9,V107:V110)</f>
        <v>1</v>
      </c>
      <c r="W111" s="94">
        <f>SUBTOTAL(9,W107:W110)</f>
        <v>1</v>
      </c>
      <c r="X111" s="93">
        <f>SUBTOTAL(9,X107:X110)</f>
        <v>2</v>
      </c>
      <c r="Y111" s="92">
        <f>D111+G111+J111+M111+P111+S111+V111</f>
        <v>66</v>
      </c>
      <c r="Z111" s="92">
        <f>E111+H111+K111+N111+Q111+T111+W111</f>
        <v>6</v>
      </c>
      <c r="AA111" s="91">
        <f>SUM(AA107:AA110)</f>
        <v>72</v>
      </c>
    </row>
    <row r="112" spans="1:27" x14ac:dyDescent="0.25">
      <c r="A112" s="29"/>
      <c r="B112" s="28"/>
      <c r="C112" s="28"/>
      <c r="D112" s="45"/>
      <c r="E112" s="44"/>
      <c r="F112" s="43"/>
      <c r="G112" s="107"/>
      <c r="H112" s="107"/>
      <c r="I112" s="107"/>
      <c r="J112" s="45"/>
      <c r="K112" s="44"/>
      <c r="L112" s="43"/>
      <c r="M112" s="45"/>
      <c r="N112" s="107"/>
      <c r="O112" s="107"/>
      <c r="P112" s="45"/>
      <c r="Q112" s="44"/>
      <c r="R112" s="43"/>
      <c r="S112" s="107"/>
      <c r="T112" s="107"/>
      <c r="U112" s="107"/>
      <c r="V112" s="45"/>
      <c r="W112" s="44"/>
      <c r="X112" s="43"/>
      <c r="Y112" s="106"/>
      <c r="Z112" s="106"/>
      <c r="AA112" s="41"/>
    </row>
    <row r="113" spans="1:27" s="108" customFormat="1" x14ac:dyDescent="0.25">
      <c r="A113" s="113" t="s">
        <v>65</v>
      </c>
      <c r="B113" s="28">
        <v>4120</v>
      </c>
      <c r="C113" s="28">
        <v>7</v>
      </c>
      <c r="D113" s="83">
        <v>15</v>
      </c>
      <c r="E113" s="82">
        <v>1</v>
      </c>
      <c r="F113" s="12">
        <f>D113+E113</f>
        <v>16</v>
      </c>
      <c r="G113" s="150"/>
      <c r="H113" s="150"/>
      <c r="I113" s="149">
        <f>G113+H113</f>
        <v>0</v>
      </c>
      <c r="J113" s="83"/>
      <c r="K113" s="82"/>
      <c r="L113" s="12">
        <f>J113+K113</f>
        <v>0</v>
      </c>
      <c r="M113" s="83"/>
      <c r="N113" s="150"/>
      <c r="O113" s="149">
        <f>M113+N113</f>
        <v>0</v>
      </c>
      <c r="P113" s="83">
        <v>2</v>
      </c>
      <c r="Q113" s="82">
        <v>0</v>
      </c>
      <c r="R113" s="12">
        <f>P113+Q113</f>
        <v>2</v>
      </c>
      <c r="S113" s="150"/>
      <c r="T113" s="150"/>
      <c r="U113" s="149">
        <f>S113+T113</f>
        <v>0</v>
      </c>
      <c r="V113" s="83">
        <v>0</v>
      </c>
      <c r="W113" s="82">
        <v>1</v>
      </c>
      <c r="X113" s="12">
        <f>V113+W113</f>
        <v>1</v>
      </c>
      <c r="Y113" s="148">
        <f>D113+G113+J113+M113+P113+S113+V113</f>
        <v>17</v>
      </c>
      <c r="Z113" s="148">
        <f>E113+H113+K113+N113+Q113+T113+W113</f>
        <v>2</v>
      </c>
      <c r="AA113" s="10">
        <f>F113+I113+L113+O113+R113+U113+X113</f>
        <v>19</v>
      </c>
    </row>
    <row r="114" spans="1:27" s="108" customFormat="1" x14ac:dyDescent="0.25">
      <c r="A114" s="113" t="s">
        <v>64</v>
      </c>
      <c r="B114" s="28">
        <v>4220</v>
      </c>
      <c r="C114" s="28">
        <v>7</v>
      </c>
      <c r="D114" s="83">
        <v>13</v>
      </c>
      <c r="E114" s="82">
        <v>6</v>
      </c>
      <c r="F114" s="12">
        <f>D114+E114</f>
        <v>19</v>
      </c>
      <c r="G114" s="150"/>
      <c r="H114" s="150"/>
      <c r="I114" s="149">
        <f>G114+H114</f>
        <v>0</v>
      </c>
      <c r="J114" s="83"/>
      <c r="K114" s="82"/>
      <c r="L114" s="12">
        <f>J114+K114</f>
        <v>0</v>
      </c>
      <c r="M114" s="83"/>
      <c r="N114" s="150"/>
      <c r="O114" s="149">
        <f>M114+N114</f>
        <v>0</v>
      </c>
      <c r="P114" s="83">
        <v>1</v>
      </c>
      <c r="Q114" s="82">
        <v>0</v>
      </c>
      <c r="R114" s="12">
        <f>P114+Q114</f>
        <v>1</v>
      </c>
      <c r="S114" s="150"/>
      <c r="T114" s="150"/>
      <c r="U114" s="149">
        <f>S114+T114</f>
        <v>0</v>
      </c>
      <c r="V114" s="83">
        <v>2</v>
      </c>
      <c r="W114" s="82">
        <v>0</v>
      </c>
      <c r="X114" s="12">
        <f>V114+W114</f>
        <v>2</v>
      </c>
      <c r="Y114" s="148">
        <f>D114+G114+J114+M114+P114+S114+V114</f>
        <v>16</v>
      </c>
      <c r="Z114" s="148">
        <f>E114+H114+K114+N114+Q114+T114+W114</f>
        <v>6</v>
      </c>
      <c r="AA114" s="10">
        <f>F114+I114+L114+O114+R114+U114+X114</f>
        <v>22</v>
      </c>
    </row>
    <row r="115" spans="1:27" s="108" customFormat="1" ht="13.8" thickBot="1" x14ac:dyDescent="0.3">
      <c r="A115" s="113" t="s">
        <v>63</v>
      </c>
      <c r="B115" s="28">
        <v>4620</v>
      </c>
      <c r="C115" s="28">
        <v>7</v>
      </c>
      <c r="D115" s="83">
        <v>34</v>
      </c>
      <c r="E115" s="82">
        <v>7</v>
      </c>
      <c r="F115" s="12">
        <f>D115+E115</f>
        <v>41</v>
      </c>
      <c r="G115" s="150">
        <v>1</v>
      </c>
      <c r="H115" s="150">
        <v>0</v>
      </c>
      <c r="I115" s="149">
        <f>G115+H115</f>
        <v>1</v>
      </c>
      <c r="J115" s="83">
        <v>1</v>
      </c>
      <c r="K115" s="82">
        <v>0</v>
      </c>
      <c r="L115" s="12">
        <f>J115+K115</f>
        <v>1</v>
      </c>
      <c r="M115" s="83">
        <v>0</v>
      </c>
      <c r="N115" s="150">
        <v>1</v>
      </c>
      <c r="O115" s="149">
        <f>M115+N115</f>
        <v>1</v>
      </c>
      <c r="P115" s="83">
        <v>1</v>
      </c>
      <c r="Q115" s="82">
        <v>0</v>
      </c>
      <c r="R115" s="12">
        <f>P115+Q115</f>
        <v>1</v>
      </c>
      <c r="S115" s="150">
        <v>1</v>
      </c>
      <c r="T115" s="150">
        <v>0</v>
      </c>
      <c r="U115" s="149">
        <f>S115+T115</f>
        <v>1</v>
      </c>
      <c r="V115" s="83">
        <v>1</v>
      </c>
      <c r="W115" s="82">
        <v>0</v>
      </c>
      <c r="X115" s="12">
        <f>V115+W115</f>
        <v>1</v>
      </c>
      <c r="Y115" s="148">
        <f>D115+G115+J115+M115+P115+S115+V115</f>
        <v>39</v>
      </c>
      <c r="Z115" s="148">
        <f>E115+H115+K115+N115+Q115+T115+W115</f>
        <v>8</v>
      </c>
      <c r="AA115" s="10">
        <f>F115+I115+L115+O115+R115+U115+X115</f>
        <v>47</v>
      </c>
    </row>
    <row r="116" spans="1:27" s="1" customFormat="1" ht="13.8" thickBot="1" x14ac:dyDescent="0.3">
      <c r="A116" s="62" t="s">
        <v>62</v>
      </c>
      <c r="B116" s="63"/>
      <c r="C116" s="63"/>
      <c r="D116" s="95">
        <f>SUBTOTAL(9,D113:D115)</f>
        <v>62</v>
      </c>
      <c r="E116" s="94">
        <f>SUBTOTAL(9,E113:E115)</f>
        <v>14</v>
      </c>
      <c r="F116" s="93">
        <f>SUBTOTAL(9,F113:F115)</f>
        <v>76</v>
      </c>
      <c r="G116" s="95">
        <f>SUBTOTAL(9,G113:G115)</f>
        <v>1</v>
      </c>
      <c r="H116" s="94">
        <f>SUBTOTAL(9,H113:H115)</f>
        <v>0</v>
      </c>
      <c r="I116" s="93">
        <f>SUBTOTAL(9,I113:I115)</f>
        <v>1</v>
      </c>
      <c r="J116" s="95">
        <f>SUBTOTAL(9,J113:J115)</f>
        <v>1</v>
      </c>
      <c r="K116" s="94">
        <f>SUBTOTAL(9,K113:K115)</f>
        <v>0</v>
      </c>
      <c r="L116" s="93">
        <f>SUBTOTAL(9,L113:L115)</f>
        <v>1</v>
      </c>
      <c r="M116" s="95">
        <f>SUBTOTAL(9,M113:M115)</f>
        <v>0</v>
      </c>
      <c r="N116" s="94">
        <f>SUBTOTAL(9,N113:N115)</f>
        <v>1</v>
      </c>
      <c r="O116" s="93">
        <f>SUBTOTAL(9,O113:O115)</f>
        <v>1</v>
      </c>
      <c r="P116" s="95">
        <f>SUBTOTAL(9,P113:P115)</f>
        <v>4</v>
      </c>
      <c r="Q116" s="94">
        <f>SUBTOTAL(9,Q113:Q115)</f>
        <v>0</v>
      </c>
      <c r="R116" s="93">
        <f>SUBTOTAL(9,R113:R115)</f>
        <v>4</v>
      </c>
      <c r="S116" s="94">
        <f>SUBTOTAL(9,S113:S115)</f>
        <v>1</v>
      </c>
      <c r="T116" s="94">
        <f>SUBTOTAL(9,T113:T115)</f>
        <v>0</v>
      </c>
      <c r="U116" s="94">
        <f>SUBTOTAL(9,U113:U115)</f>
        <v>1</v>
      </c>
      <c r="V116" s="95">
        <f>SUBTOTAL(9,V113:V115)</f>
        <v>3</v>
      </c>
      <c r="W116" s="94">
        <f>SUBTOTAL(9,W113:W115)</f>
        <v>1</v>
      </c>
      <c r="X116" s="93">
        <f>SUBTOTAL(9,X113:X115)</f>
        <v>4</v>
      </c>
      <c r="Y116" s="140">
        <f>D116+G116+J116+M116+P116+S116+V116</f>
        <v>72</v>
      </c>
      <c r="Z116" s="92">
        <f>E116+H116+K116+N116+Q116+T116+W116</f>
        <v>16</v>
      </c>
      <c r="AA116" s="91">
        <f>SUM(AA113:AA115)</f>
        <v>88</v>
      </c>
    </row>
    <row r="117" spans="1:27" s="1" customFormat="1" ht="13.8" thickBot="1" x14ac:dyDescent="0.3">
      <c r="A117" s="29"/>
      <c r="B117" s="28"/>
      <c r="C117" s="28"/>
      <c r="D117" s="76"/>
      <c r="E117" s="16"/>
      <c r="F117" s="158"/>
      <c r="G117" s="113"/>
      <c r="H117" s="113"/>
      <c r="I117" s="113"/>
      <c r="J117" s="76"/>
      <c r="K117" s="16"/>
      <c r="L117" s="158"/>
      <c r="M117" s="76"/>
      <c r="N117" s="113"/>
      <c r="O117" s="113"/>
      <c r="P117" s="76"/>
      <c r="Q117" s="16"/>
      <c r="R117" s="158"/>
      <c r="S117" s="113"/>
      <c r="T117" s="113"/>
      <c r="U117" s="113"/>
      <c r="V117" s="76"/>
      <c r="W117" s="16"/>
      <c r="X117" s="158"/>
      <c r="Y117" s="157"/>
      <c r="Z117" s="157"/>
      <c r="AA117" s="156"/>
    </row>
    <row r="118" spans="1:27" s="1" customFormat="1" ht="13.8" thickBot="1" x14ac:dyDescent="0.3">
      <c r="A118" s="154" t="s">
        <v>61</v>
      </c>
      <c r="B118" s="155"/>
      <c r="C118" s="155"/>
      <c r="D118" s="154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2"/>
      <c r="AA118" s="151"/>
    </row>
    <row r="119" spans="1:27" s="1" customFormat="1" x14ac:dyDescent="0.25">
      <c r="A119" s="113" t="s">
        <v>5</v>
      </c>
      <c r="B119" s="28"/>
      <c r="C119" s="14">
        <v>7</v>
      </c>
      <c r="D119" s="113">
        <f>D114+D93+D115+D87+D100+D101+D105+D107+D91+D113</f>
        <v>304</v>
      </c>
      <c r="E119" s="113">
        <f>E114+E93+E115+E87+E100+E101+E105+E107+E91+E113</f>
        <v>40</v>
      </c>
      <c r="F119" s="12">
        <f>F114+F93+F115+F87+F100+F101+F105+F107+F91+F113</f>
        <v>344</v>
      </c>
      <c r="G119" s="113">
        <f>G114+G93+G115+G87+G100+G101+G105+G107+G91+G113</f>
        <v>19</v>
      </c>
      <c r="H119" s="113">
        <f>H114+H93+H115+H87+H100+H101+H105+H107+H91+H113</f>
        <v>2</v>
      </c>
      <c r="I119" s="12">
        <f>I114+I93+I115+I87+I100+I101+I105+I107+I91+I113</f>
        <v>21</v>
      </c>
      <c r="J119" s="113">
        <f>J114+J93+J115+J87+J100+J101+J105+J107+J91+J113</f>
        <v>1</v>
      </c>
      <c r="K119" s="113">
        <f>K114+K93+K115+K87+K100+K101+K105+K107+K91+K113</f>
        <v>0</v>
      </c>
      <c r="L119" s="12">
        <f>L114+L93+L115+L87+L100+L101+L105+L107+L91+L113</f>
        <v>1</v>
      </c>
      <c r="M119" s="113">
        <f>M114+M93+M115+M87+M100+M101+M105+M107+M91+M113</f>
        <v>3</v>
      </c>
      <c r="N119" s="113">
        <f>N114+N93+N115+N87+N100+N101+N105+N107+N91+N113</f>
        <v>2</v>
      </c>
      <c r="O119" s="12">
        <f>O114+O93+O115+O87+O100+O101+O105+O107+O91+O113</f>
        <v>5</v>
      </c>
      <c r="P119" s="113">
        <f>P114+P93+P115+P87+P100+P101+P105+P107+P91+P113</f>
        <v>10</v>
      </c>
      <c r="Q119" s="113">
        <f>Q114+Q93+Q115+Q87+Q100+Q101+Q105+Q107+Q91+Q113</f>
        <v>1</v>
      </c>
      <c r="R119" s="12">
        <f>R114+R93+R115+R87+R100+R101+R105+R107+R91+R113</f>
        <v>11</v>
      </c>
      <c r="S119" s="113">
        <f>S114+S93+S115+S87+S100+S101+S105+S107+S91+S113</f>
        <v>6</v>
      </c>
      <c r="T119" s="113">
        <f>T114+T93+T115+T87+T100+T101+T105+T107+T91+T113</f>
        <v>0</v>
      </c>
      <c r="U119" s="12">
        <f>U114+U93+U115+U87+U100+U101+U105+U107+U91+U113</f>
        <v>6</v>
      </c>
      <c r="V119" s="113">
        <f>V114+V93+V115+V87+V100+V101+V105+V107+V91+V113</f>
        <v>19</v>
      </c>
      <c r="W119" s="113">
        <f>W114+W93+W115+W87+W100+W101+W105+W107+W91+W113</f>
        <v>3</v>
      </c>
      <c r="X119" s="12">
        <f>X114+X93+X115+X87+X100+X101+X105+X107+X91+X113</f>
        <v>22</v>
      </c>
      <c r="Y119" s="149">
        <f>Y114+Y93+Y115+Y87+Y100+Y101+Y105+Y107+Y91+Y113</f>
        <v>362</v>
      </c>
      <c r="Z119" s="149">
        <f>Z114+Z93+Z115+Z87+Z100+Z101+Z105+Z107+Z91+Z113</f>
        <v>48</v>
      </c>
      <c r="AA119" s="12">
        <f>AA114+AA93+AA115+AA87+AA100+AA101+AA105+AA107+AA91+AA113</f>
        <v>410</v>
      </c>
    </row>
    <row r="120" spans="1:27" s="1" customFormat="1" x14ac:dyDescent="0.25">
      <c r="A120" s="113" t="s">
        <v>60</v>
      </c>
      <c r="B120" s="28"/>
      <c r="C120" s="14" t="s">
        <v>59</v>
      </c>
      <c r="D120" s="76">
        <f>D95+D96+D108+D109</f>
        <v>16</v>
      </c>
      <c r="E120" s="16">
        <f>E95+E96+E108+E109</f>
        <v>11</v>
      </c>
      <c r="F120" s="12">
        <f>F95+F96+F108+F109</f>
        <v>27</v>
      </c>
      <c r="G120" s="16">
        <f>G95+G96+G108+G109</f>
        <v>4</v>
      </c>
      <c r="H120" s="16">
        <f>H95+H96+H108+H109</f>
        <v>0</v>
      </c>
      <c r="I120" s="13">
        <f>I95+I96+I108+I109</f>
        <v>4</v>
      </c>
      <c r="J120" s="76">
        <f>J95+J96+J108+J109</f>
        <v>0</v>
      </c>
      <c r="K120" s="16">
        <f>K95+K96+K108+K109</f>
        <v>0</v>
      </c>
      <c r="L120" s="12">
        <f>L95+L96+L108+L109</f>
        <v>0</v>
      </c>
      <c r="M120" s="16">
        <f>M95+M96+M108+M109</f>
        <v>0</v>
      </c>
      <c r="N120" s="16">
        <f>N95+N96+N108+N109</f>
        <v>0</v>
      </c>
      <c r="O120" s="13">
        <f>O95+O96+O108+O109</f>
        <v>0</v>
      </c>
      <c r="P120" s="76">
        <f>P95+P96+P108+P109</f>
        <v>0</v>
      </c>
      <c r="Q120" s="16">
        <f>Q95+Q96+Q108+Q109</f>
        <v>0</v>
      </c>
      <c r="R120" s="12">
        <f>R95+R96+R108+R109</f>
        <v>0</v>
      </c>
      <c r="S120" s="16">
        <f>S95+S96+S108+S109</f>
        <v>0</v>
      </c>
      <c r="T120" s="16">
        <f>T95+T96+T108+T109</f>
        <v>0</v>
      </c>
      <c r="U120" s="13">
        <f>U95+U96+U108+U109</f>
        <v>0</v>
      </c>
      <c r="V120" s="76">
        <f>V95+V96+V108+V109</f>
        <v>0</v>
      </c>
      <c r="W120" s="16">
        <f>W95+W96+W108+W109</f>
        <v>1</v>
      </c>
      <c r="X120" s="12">
        <f>X95+X96+X108+X109</f>
        <v>1</v>
      </c>
      <c r="Y120" s="18">
        <f>Y95+Y96+Y108+Y109</f>
        <v>20</v>
      </c>
      <c r="Z120" s="13">
        <f>Z95+Z96+Z108+Z109</f>
        <v>12</v>
      </c>
      <c r="AA120" s="12">
        <f>AA95+AA96+AA108+AA109</f>
        <v>32</v>
      </c>
    </row>
    <row r="121" spans="1:27" s="1" customFormat="1" x14ac:dyDescent="0.25">
      <c r="A121" s="113" t="s">
        <v>2</v>
      </c>
      <c r="B121" s="28"/>
      <c r="C121" s="14">
        <v>8</v>
      </c>
      <c r="D121" s="16">
        <f>D94</f>
        <v>41</v>
      </c>
      <c r="E121" s="16">
        <f>E94</f>
        <v>25</v>
      </c>
      <c r="F121" s="12">
        <f>F94</f>
        <v>66</v>
      </c>
      <c r="G121" s="113">
        <f>G94</f>
        <v>9</v>
      </c>
      <c r="H121" s="113">
        <f>H94</f>
        <v>2</v>
      </c>
      <c r="I121" s="149">
        <f>I94</f>
        <v>11</v>
      </c>
      <c r="J121" s="76">
        <f>J94</f>
        <v>1</v>
      </c>
      <c r="K121" s="16">
        <f>K94</f>
        <v>0</v>
      </c>
      <c r="L121" s="12">
        <f>L94</f>
        <v>1</v>
      </c>
      <c r="M121" s="76">
        <f>M94</f>
        <v>0</v>
      </c>
      <c r="N121" s="113">
        <f>N94</f>
        <v>0</v>
      </c>
      <c r="O121" s="149">
        <f>O94</f>
        <v>0</v>
      </c>
      <c r="P121" s="76">
        <f>P94</f>
        <v>2</v>
      </c>
      <c r="Q121" s="16">
        <f>Q94</f>
        <v>1</v>
      </c>
      <c r="R121" s="12">
        <f>R94</f>
        <v>3</v>
      </c>
      <c r="S121" s="150">
        <f>S94</f>
        <v>0</v>
      </c>
      <c r="T121" s="150">
        <f>T94</f>
        <v>0</v>
      </c>
      <c r="U121" s="149">
        <f>U94</f>
        <v>0</v>
      </c>
      <c r="V121" s="83">
        <f>V94</f>
        <v>2</v>
      </c>
      <c r="W121" s="82">
        <f>W94</f>
        <v>1</v>
      </c>
      <c r="X121" s="12">
        <f>X94</f>
        <v>3</v>
      </c>
      <c r="Y121" s="148">
        <f>Y94</f>
        <v>55</v>
      </c>
      <c r="Z121" s="148">
        <f>Z94</f>
        <v>29</v>
      </c>
      <c r="AA121" s="10">
        <f>AA94</f>
        <v>84</v>
      </c>
    </row>
    <row r="122" spans="1:27" s="1" customFormat="1" ht="13.8" thickBot="1" x14ac:dyDescent="0.3">
      <c r="A122" s="113" t="s">
        <v>1</v>
      </c>
      <c r="B122" s="28"/>
      <c r="C122" s="131">
        <v>9</v>
      </c>
      <c r="D122" s="113">
        <f>D97+D110+D88+D102</f>
        <v>6</v>
      </c>
      <c r="E122" s="113">
        <f>E97+E110+E88+E102</f>
        <v>10</v>
      </c>
      <c r="F122" s="12">
        <f>F97+F110+F88+F102</f>
        <v>16</v>
      </c>
      <c r="G122" s="113">
        <f>G97+G110+G88+G102</f>
        <v>3</v>
      </c>
      <c r="H122" s="113">
        <f>H97+H110+H88+H102</f>
        <v>3</v>
      </c>
      <c r="I122" s="12">
        <f>I97+I110+I88+I102</f>
        <v>6</v>
      </c>
      <c r="J122" s="76">
        <f>J97+J110+J88+J102</f>
        <v>0</v>
      </c>
      <c r="K122" s="16">
        <f>K97+K110+K88+K102</f>
        <v>0</v>
      </c>
      <c r="L122" s="12">
        <f>L97+L110+L88+L102</f>
        <v>0</v>
      </c>
      <c r="M122" s="76">
        <f>M97+M110+M88+M102</f>
        <v>0</v>
      </c>
      <c r="N122" s="113">
        <f>N97+N110+N88+N102</f>
        <v>0</v>
      </c>
      <c r="O122" s="149">
        <f>O97+O110+O88+O102</f>
        <v>0</v>
      </c>
      <c r="P122" s="76">
        <f>P97+P110+P88+P102</f>
        <v>0</v>
      </c>
      <c r="Q122" s="16">
        <f>Q97+Q110+Q88+Q102</f>
        <v>0</v>
      </c>
      <c r="R122" s="12">
        <f>R97+R110+R88+R102</f>
        <v>0</v>
      </c>
      <c r="S122" s="150">
        <f>S97+S110+S88+S102</f>
        <v>0</v>
      </c>
      <c r="T122" s="150">
        <f>T97+T110+T88+T102</f>
        <v>0</v>
      </c>
      <c r="U122" s="149">
        <f>U97+U110+U88+U102</f>
        <v>0</v>
      </c>
      <c r="V122" s="83">
        <f>V97+V110+V88+V102</f>
        <v>0</v>
      </c>
      <c r="W122" s="82">
        <f>W97+W110+W88+W102</f>
        <v>0</v>
      </c>
      <c r="X122" s="12">
        <f>X97+X110+X88+X102</f>
        <v>0</v>
      </c>
      <c r="Y122" s="148">
        <f>Y97+Y110+Y88+Y102</f>
        <v>9</v>
      </c>
      <c r="Z122" s="148">
        <f>Z97+Z110+Z88+Z102</f>
        <v>13</v>
      </c>
      <c r="AA122" s="10">
        <f>AA97+AA110+AA88+AA102</f>
        <v>22</v>
      </c>
    </row>
    <row r="123" spans="1:27" s="1" customFormat="1" ht="13.8" thickBot="1" x14ac:dyDescent="0.3">
      <c r="A123" s="144" t="s">
        <v>0</v>
      </c>
      <c r="B123" s="147"/>
      <c r="C123" s="147"/>
      <c r="D123" s="146">
        <f>SUBTOTAL(9,D85:D118)</f>
        <v>367</v>
      </c>
      <c r="E123" s="143">
        <f>SUBTOTAL(9,E85:E118)</f>
        <v>86</v>
      </c>
      <c r="F123" s="142">
        <f>SUBTOTAL(9,F85:F118)</f>
        <v>453</v>
      </c>
      <c r="G123" s="145">
        <f>SUBTOTAL(9,G85:G118)</f>
        <v>35</v>
      </c>
      <c r="H123" s="143">
        <f>SUBTOTAL(9,H85:H118)</f>
        <v>7</v>
      </c>
      <c r="I123" s="142">
        <f>SUBTOTAL(9,I85:I118)</f>
        <v>42</v>
      </c>
      <c r="J123" s="144">
        <f>SUBTOTAL(9,J85:J118)</f>
        <v>2</v>
      </c>
      <c r="K123" s="143">
        <f>SUBTOTAL(9,K85:K118)</f>
        <v>0</v>
      </c>
      <c r="L123" s="143">
        <f>SUBTOTAL(9,L85:L118)</f>
        <v>2</v>
      </c>
      <c r="M123" s="144">
        <f>SUBTOTAL(9,M85:M118)</f>
        <v>3</v>
      </c>
      <c r="N123" s="143">
        <f>SUBTOTAL(9,N85:N118)</f>
        <v>2</v>
      </c>
      <c r="O123" s="142">
        <f>SUBTOTAL(9,O85:O118)</f>
        <v>5</v>
      </c>
      <c r="P123" s="144">
        <f>SUBTOTAL(9,P85:P118)</f>
        <v>12</v>
      </c>
      <c r="Q123" s="143">
        <f>SUBTOTAL(9,Q85:Q118)</f>
        <v>2</v>
      </c>
      <c r="R123" s="142">
        <f>SUBTOTAL(9,R85:R118)</f>
        <v>14</v>
      </c>
      <c r="S123" s="145">
        <f>SUBTOTAL(9,S85:S118)</f>
        <v>6</v>
      </c>
      <c r="T123" s="143">
        <f>SUBTOTAL(9,T85:T118)</f>
        <v>0</v>
      </c>
      <c r="U123" s="142">
        <f>SUBTOTAL(9,U85:U118)</f>
        <v>6</v>
      </c>
      <c r="V123" s="144">
        <f>SUBTOTAL(9,V85:V118)</f>
        <v>21</v>
      </c>
      <c r="W123" s="143">
        <f>SUBTOTAL(9,W85:W118)</f>
        <v>5</v>
      </c>
      <c r="X123" s="142">
        <f>SUBTOTAL(9,X85:X118)</f>
        <v>26</v>
      </c>
      <c r="Y123" s="143">
        <f>SUM(Y119:Y122)</f>
        <v>446</v>
      </c>
      <c r="Z123" s="143">
        <f>SUM(Z119:Z122)</f>
        <v>102</v>
      </c>
      <c r="AA123" s="142">
        <f>SUM(AA119:AA122)</f>
        <v>548</v>
      </c>
    </row>
    <row r="124" spans="1:27" s="141" customFormat="1" ht="13.8" thickBot="1" x14ac:dyDescent="0.3">
      <c r="A124" s="62"/>
      <c r="B124" s="63"/>
      <c r="C124" s="63"/>
      <c r="D124" s="61"/>
      <c r="E124" s="61"/>
      <c r="F124" s="61"/>
      <c r="G124" s="62"/>
      <c r="H124" s="61"/>
      <c r="I124" s="61"/>
      <c r="J124" s="62"/>
      <c r="K124" s="61"/>
      <c r="L124" s="61"/>
      <c r="M124" s="62"/>
      <c r="N124" s="61"/>
      <c r="O124" s="61"/>
      <c r="P124" s="62"/>
      <c r="Q124" s="61"/>
      <c r="R124" s="61"/>
      <c r="S124" s="62"/>
      <c r="T124" s="61"/>
      <c r="U124" s="61"/>
      <c r="V124" s="62"/>
      <c r="W124" s="61"/>
      <c r="X124" s="61"/>
      <c r="Y124" s="61"/>
      <c r="Z124" s="61"/>
      <c r="AA124" s="61"/>
    </row>
    <row r="125" spans="1:27" s="1" customFormat="1" ht="13.8" thickBot="1" x14ac:dyDescent="0.3">
      <c r="A125" s="127" t="s">
        <v>58</v>
      </c>
      <c r="B125" s="126"/>
      <c r="C125" s="126"/>
      <c r="D125" s="127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2"/>
    </row>
    <row r="126" spans="1:27" x14ac:dyDescent="0.25">
      <c r="A126" s="29"/>
      <c r="B126" s="28"/>
      <c r="C126" s="28"/>
      <c r="D126" s="26"/>
      <c r="E126" s="25"/>
      <c r="F126" s="24"/>
      <c r="G126" s="27"/>
      <c r="H126" s="27"/>
      <c r="I126" s="27"/>
      <c r="J126" s="26"/>
      <c r="K126" s="25"/>
      <c r="L126" s="24"/>
      <c r="M126" s="26"/>
      <c r="N126" s="27"/>
      <c r="O126" s="27"/>
      <c r="P126" s="26"/>
      <c r="Q126" s="25"/>
      <c r="R126" s="24"/>
      <c r="S126" s="27"/>
      <c r="T126" s="27"/>
      <c r="U126" s="27"/>
      <c r="V126" s="26"/>
      <c r="W126" s="25"/>
      <c r="X126" s="24"/>
      <c r="Y126" s="23"/>
      <c r="Z126" s="23"/>
      <c r="AA126" s="22"/>
    </row>
    <row r="127" spans="1:27" s="1" customFormat="1" x14ac:dyDescent="0.25">
      <c r="A127" s="29" t="s">
        <v>57</v>
      </c>
      <c r="B127" s="101">
        <v>5020</v>
      </c>
      <c r="C127" s="101">
        <v>7</v>
      </c>
      <c r="D127" s="51">
        <v>0</v>
      </c>
      <c r="E127" s="50">
        <v>2</v>
      </c>
      <c r="F127" s="49">
        <f>D127+E127</f>
        <v>2</v>
      </c>
      <c r="G127" s="100"/>
      <c r="H127" s="100"/>
      <c r="I127" s="99">
        <f>G127+H127</f>
        <v>0</v>
      </c>
      <c r="J127" s="51"/>
      <c r="K127" s="50"/>
      <c r="L127" s="49">
        <f>J127+K127</f>
        <v>0</v>
      </c>
      <c r="M127" s="51">
        <v>1</v>
      </c>
      <c r="N127" s="100">
        <v>0</v>
      </c>
      <c r="O127" s="99">
        <f>M127+N127</f>
        <v>1</v>
      </c>
      <c r="P127" s="51"/>
      <c r="Q127" s="50"/>
      <c r="R127" s="49">
        <f>P127+Q127</f>
        <v>0</v>
      </c>
      <c r="S127" s="100">
        <v>2</v>
      </c>
      <c r="T127" s="100">
        <v>3</v>
      </c>
      <c r="U127" s="99">
        <f>S127+T127</f>
        <v>5</v>
      </c>
      <c r="V127" s="51"/>
      <c r="W127" s="50"/>
      <c r="X127" s="49">
        <f>V127+W127</f>
        <v>0</v>
      </c>
      <c r="Y127" s="139">
        <f>D127+G127+J127+M127+P127+S127+V127</f>
        <v>3</v>
      </c>
      <c r="Z127" s="139">
        <f>E127+H127+K127+N127+Q127+T127+W127</f>
        <v>5</v>
      </c>
      <c r="AA127" s="47">
        <f>Y127+Z127</f>
        <v>8</v>
      </c>
    </row>
    <row r="128" spans="1:27" s="1" customFormat="1" x14ac:dyDescent="0.25">
      <c r="A128" s="29" t="s">
        <v>56</v>
      </c>
      <c r="B128" s="101">
        <v>5520</v>
      </c>
      <c r="C128" s="101">
        <v>7</v>
      </c>
      <c r="D128" s="51">
        <v>0</v>
      </c>
      <c r="E128" s="50">
        <v>5</v>
      </c>
      <c r="F128" s="49">
        <f>D128+E128</f>
        <v>5</v>
      </c>
      <c r="G128" s="100"/>
      <c r="H128" s="100"/>
      <c r="I128" s="99">
        <f>G128+H128</f>
        <v>0</v>
      </c>
      <c r="J128" s="51"/>
      <c r="K128" s="50"/>
      <c r="L128" s="49">
        <f>J128+K128</f>
        <v>0</v>
      </c>
      <c r="M128" s="51"/>
      <c r="N128" s="100"/>
      <c r="O128" s="99">
        <f>M128+N128</f>
        <v>0</v>
      </c>
      <c r="P128" s="51"/>
      <c r="Q128" s="50"/>
      <c r="R128" s="49">
        <f>P128+Q128</f>
        <v>0</v>
      </c>
      <c r="S128" s="100">
        <v>1</v>
      </c>
      <c r="T128" s="100">
        <v>0</v>
      </c>
      <c r="U128" s="99">
        <f>S128+T128</f>
        <v>1</v>
      </c>
      <c r="V128" s="51"/>
      <c r="W128" s="50"/>
      <c r="X128" s="49">
        <f>V128+W128</f>
        <v>0</v>
      </c>
      <c r="Y128" s="139">
        <f>D128+G128+J128+M128+P128+S128+V128</f>
        <v>1</v>
      </c>
      <c r="Z128" s="139">
        <f>E128+H128+K128+N128+Q128+T128+W128</f>
        <v>5</v>
      </c>
      <c r="AA128" s="47">
        <f>Y128+Z128</f>
        <v>6</v>
      </c>
    </row>
    <row r="129" spans="1:27" s="1" customFormat="1" x14ac:dyDescent="0.25">
      <c r="A129" s="29" t="s">
        <v>55</v>
      </c>
      <c r="B129" s="101">
        <v>5580</v>
      </c>
      <c r="C129" s="101">
        <v>7</v>
      </c>
      <c r="D129" s="51"/>
      <c r="E129" s="50"/>
      <c r="F129" s="49">
        <f>D129+E129</f>
        <v>0</v>
      </c>
      <c r="G129" s="100"/>
      <c r="H129" s="100"/>
      <c r="I129" s="99">
        <f>G129+H129</f>
        <v>0</v>
      </c>
      <c r="J129" s="51"/>
      <c r="K129" s="50"/>
      <c r="L129" s="49">
        <f>J129+K129</f>
        <v>0</v>
      </c>
      <c r="M129" s="51">
        <v>1</v>
      </c>
      <c r="N129" s="100">
        <v>0</v>
      </c>
      <c r="O129" s="99">
        <f>M129+N129</f>
        <v>1</v>
      </c>
      <c r="P129" s="51"/>
      <c r="Q129" s="50"/>
      <c r="R129" s="49">
        <f>P129+Q129</f>
        <v>0</v>
      </c>
      <c r="S129" s="100"/>
      <c r="T129" s="100"/>
      <c r="U129" s="99">
        <f>S129+T129</f>
        <v>0</v>
      </c>
      <c r="V129" s="51"/>
      <c r="W129" s="50"/>
      <c r="X129" s="49">
        <f>V129+W129</f>
        <v>0</v>
      </c>
      <c r="Y129" s="139">
        <f>D129+G129+J129+M129+P129+S129+V129</f>
        <v>1</v>
      </c>
      <c r="Z129" s="139">
        <f>E129+H129+K129+N129+Q129+T129+W129</f>
        <v>0</v>
      </c>
      <c r="AA129" s="47">
        <f>Y129+Z129</f>
        <v>1</v>
      </c>
    </row>
    <row r="130" spans="1:27" s="1" customFormat="1" x14ac:dyDescent="0.25">
      <c r="A130" s="29" t="s">
        <v>54</v>
      </c>
      <c r="B130" s="101">
        <v>5590</v>
      </c>
      <c r="C130" s="101">
        <v>7</v>
      </c>
      <c r="D130" s="51">
        <v>0</v>
      </c>
      <c r="E130" s="50">
        <v>1</v>
      </c>
      <c r="F130" s="49">
        <f>D130+E130</f>
        <v>1</v>
      </c>
      <c r="G130" s="100"/>
      <c r="H130" s="100"/>
      <c r="I130" s="99">
        <f>G130+H130</f>
        <v>0</v>
      </c>
      <c r="J130" s="51"/>
      <c r="K130" s="50"/>
      <c r="L130" s="49">
        <f>J130+K130</f>
        <v>0</v>
      </c>
      <c r="M130" s="51">
        <v>1</v>
      </c>
      <c r="N130" s="100">
        <v>0</v>
      </c>
      <c r="O130" s="99">
        <f>M130+N130</f>
        <v>1</v>
      </c>
      <c r="P130" s="51"/>
      <c r="Q130" s="50"/>
      <c r="R130" s="49">
        <f>P130+Q130</f>
        <v>0</v>
      </c>
      <c r="S130" s="100">
        <v>0</v>
      </c>
      <c r="T130" s="100">
        <v>2</v>
      </c>
      <c r="U130" s="99">
        <f>S130+T130</f>
        <v>2</v>
      </c>
      <c r="V130" s="51"/>
      <c r="W130" s="50"/>
      <c r="X130" s="49">
        <f>V130+W130</f>
        <v>0</v>
      </c>
      <c r="Y130" s="139">
        <f>D130+G130+J130+M130+P130+S130+V130</f>
        <v>1</v>
      </c>
      <c r="Z130" s="139">
        <f>E130+H130+K130+N130+Q130+T130+W130</f>
        <v>3</v>
      </c>
      <c r="AA130" s="47">
        <f>Y130+Z130</f>
        <v>4</v>
      </c>
    </row>
    <row r="131" spans="1:27" s="1" customFormat="1" x14ac:dyDescent="0.25">
      <c r="A131" s="29" t="s">
        <v>53</v>
      </c>
      <c r="B131" s="101">
        <v>5600</v>
      </c>
      <c r="C131" s="101">
        <v>7</v>
      </c>
      <c r="D131" s="51"/>
      <c r="E131" s="50"/>
      <c r="F131" s="49">
        <f>D131+E131</f>
        <v>0</v>
      </c>
      <c r="G131" s="100"/>
      <c r="H131" s="100"/>
      <c r="I131" s="99">
        <f>G131+H131</f>
        <v>0</v>
      </c>
      <c r="J131" s="51"/>
      <c r="K131" s="50"/>
      <c r="L131" s="49">
        <f>J131+K131</f>
        <v>0</v>
      </c>
      <c r="M131" s="51">
        <v>0</v>
      </c>
      <c r="N131" s="100">
        <v>1</v>
      </c>
      <c r="O131" s="99">
        <f>M131+N131</f>
        <v>1</v>
      </c>
      <c r="P131" s="51"/>
      <c r="Q131" s="50"/>
      <c r="R131" s="49">
        <f>P131+Q131</f>
        <v>0</v>
      </c>
      <c r="S131" s="100"/>
      <c r="T131" s="100"/>
      <c r="U131" s="99">
        <f>S131+T131</f>
        <v>0</v>
      </c>
      <c r="V131" s="51"/>
      <c r="W131" s="50"/>
      <c r="X131" s="49">
        <f>V131+W131</f>
        <v>0</v>
      </c>
      <c r="Y131" s="139">
        <f>D131+G131+J131+M131+P131+S131+V131</f>
        <v>0</v>
      </c>
      <c r="Z131" s="139">
        <f>E131+H131+K131+N131+Q131+T131+W131</f>
        <v>1</v>
      </c>
      <c r="AA131" s="47">
        <f>Y131+Z131</f>
        <v>1</v>
      </c>
    </row>
    <row r="132" spans="1:27" s="1" customFormat="1" ht="13.8" thickBot="1" x14ac:dyDescent="0.3">
      <c r="A132" s="29" t="s">
        <v>52</v>
      </c>
      <c r="B132" s="101">
        <v>5030</v>
      </c>
      <c r="C132" s="101">
        <v>9</v>
      </c>
      <c r="D132" s="51"/>
      <c r="E132" s="50"/>
      <c r="F132" s="49">
        <f>D132+E132</f>
        <v>0</v>
      </c>
      <c r="G132" s="100"/>
      <c r="H132" s="100"/>
      <c r="I132" s="99">
        <f>G132+H132</f>
        <v>0</v>
      </c>
      <c r="J132" s="51"/>
      <c r="K132" s="50"/>
      <c r="L132" s="49">
        <f>J132+K132</f>
        <v>0</v>
      </c>
      <c r="M132" s="51"/>
      <c r="N132" s="100"/>
      <c r="O132" s="99">
        <f>M132+N132</f>
        <v>0</v>
      </c>
      <c r="P132" s="51"/>
      <c r="Q132" s="50"/>
      <c r="R132" s="49">
        <f>P132+Q132</f>
        <v>0</v>
      </c>
      <c r="S132" s="100"/>
      <c r="T132" s="100"/>
      <c r="U132" s="99">
        <f>S132+T132</f>
        <v>0</v>
      </c>
      <c r="V132" s="51"/>
      <c r="W132" s="50"/>
      <c r="X132" s="49">
        <f>V132+W132</f>
        <v>0</v>
      </c>
      <c r="Y132" s="139">
        <f>D132+G132+J132+M132+P132+S132+V132</f>
        <v>0</v>
      </c>
      <c r="Z132" s="139">
        <f>E132+H132+K132+N132+Q132+T132+W132</f>
        <v>0</v>
      </c>
      <c r="AA132" s="47">
        <f>Y132+Z132</f>
        <v>0</v>
      </c>
    </row>
    <row r="133" spans="1:27" s="1" customFormat="1" ht="13.8" thickBot="1" x14ac:dyDescent="0.3">
      <c r="A133" s="64" t="s">
        <v>51</v>
      </c>
      <c r="B133" s="63"/>
      <c r="C133" s="63"/>
      <c r="D133" s="95">
        <f>SUBTOTAL(9,D127:D132)</f>
        <v>0</v>
      </c>
      <c r="E133" s="94">
        <f>SUBTOTAL(9,E127:E132)</f>
        <v>8</v>
      </c>
      <c r="F133" s="93">
        <f>SUBTOTAL(9,F127:F132)</f>
        <v>8</v>
      </c>
      <c r="G133" s="95">
        <f>SUBTOTAL(9,G127:G132)</f>
        <v>0</v>
      </c>
      <c r="H133" s="94">
        <f>SUBTOTAL(9,H127:H132)</f>
        <v>0</v>
      </c>
      <c r="I133" s="93">
        <f>SUBTOTAL(9,I127:I132)</f>
        <v>0</v>
      </c>
      <c r="J133" s="95">
        <f>SUBTOTAL(9,J127:J132)</f>
        <v>0</v>
      </c>
      <c r="K133" s="94">
        <f>SUBTOTAL(9,K127:K132)</f>
        <v>0</v>
      </c>
      <c r="L133" s="93">
        <f>SUBTOTAL(9,L127:L132)</f>
        <v>0</v>
      </c>
      <c r="M133" s="95">
        <f>SUBTOTAL(9,M127:M132)</f>
        <v>3</v>
      </c>
      <c r="N133" s="94">
        <f>SUBTOTAL(9,N127:N132)</f>
        <v>1</v>
      </c>
      <c r="O133" s="93">
        <f>SUBTOTAL(9,O127:O132)</f>
        <v>4</v>
      </c>
      <c r="P133" s="95">
        <f>SUBTOTAL(9,P127:P132)</f>
        <v>0</v>
      </c>
      <c r="Q133" s="94">
        <f>SUBTOTAL(9,Q127:Q132)</f>
        <v>0</v>
      </c>
      <c r="R133" s="93">
        <f>SUBTOTAL(9,R127:R132)</f>
        <v>0</v>
      </c>
      <c r="S133" s="95">
        <f>SUBTOTAL(9,S127:S132)</f>
        <v>3</v>
      </c>
      <c r="T133" s="94">
        <f>SUBTOTAL(9,T127:T132)</f>
        <v>5</v>
      </c>
      <c r="U133" s="93">
        <f>SUBTOTAL(9,U127:U132)</f>
        <v>8</v>
      </c>
      <c r="V133" s="95">
        <f>SUBTOTAL(9,V127:V132)</f>
        <v>0</v>
      </c>
      <c r="W133" s="94">
        <f>SUBTOTAL(9,W127:W132)</f>
        <v>0</v>
      </c>
      <c r="X133" s="93">
        <f>SUBTOTAL(9,X127:X132)</f>
        <v>0</v>
      </c>
      <c r="Y133" s="140">
        <f>D133+G133+J133+M133+P133+S133+V133</f>
        <v>6</v>
      </c>
      <c r="Z133" s="92">
        <f>E133+H133+K133+N133+Q133+T133+W133</f>
        <v>14</v>
      </c>
      <c r="AA133" s="91">
        <f>SUBTOTAL(9,AA127:AA132)</f>
        <v>20</v>
      </c>
    </row>
    <row r="134" spans="1:27" x14ac:dyDescent="0.25">
      <c r="A134" s="16"/>
      <c r="B134" s="15"/>
      <c r="C134" s="15"/>
      <c r="D134" s="45"/>
      <c r="E134" s="44"/>
      <c r="F134" s="43"/>
      <c r="G134" s="44"/>
      <c r="H134" s="44"/>
      <c r="I134" s="44"/>
      <c r="J134" s="45"/>
      <c r="K134" s="44"/>
      <c r="L134" s="43"/>
      <c r="M134" s="45"/>
      <c r="N134" s="44"/>
      <c r="O134" s="44"/>
      <c r="P134" s="45"/>
      <c r="Q134" s="44"/>
      <c r="R134" s="43"/>
      <c r="S134" s="44"/>
      <c r="T134" s="44"/>
      <c r="U134" s="44"/>
      <c r="V134" s="45"/>
      <c r="W134" s="44"/>
      <c r="X134" s="43"/>
      <c r="Y134" s="42"/>
      <c r="Z134" s="42"/>
      <c r="AA134" s="41"/>
    </row>
    <row r="135" spans="1:27" s="1" customFormat="1" x14ac:dyDescent="0.25">
      <c r="A135" s="46" t="s">
        <v>50</v>
      </c>
      <c r="B135" s="52">
        <v>5540</v>
      </c>
      <c r="C135" s="52">
        <v>7</v>
      </c>
      <c r="D135" s="51">
        <v>1</v>
      </c>
      <c r="E135" s="50">
        <v>14</v>
      </c>
      <c r="F135" s="49">
        <f>D135+E135</f>
        <v>15</v>
      </c>
      <c r="G135" s="50"/>
      <c r="H135" s="50"/>
      <c r="I135" s="54">
        <f>G135+H135</f>
        <v>0</v>
      </c>
      <c r="J135" s="51"/>
      <c r="K135" s="50"/>
      <c r="L135" s="49">
        <f>J135+K135</f>
        <v>0</v>
      </c>
      <c r="M135" s="51">
        <v>3</v>
      </c>
      <c r="N135" s="50">
        <v>1</v>
      </c>
      <c r="O135" s="54">
        <f>M135+N135</f>
        <v>4</v>
      </c>
      <c r="P135" s="51"/>
      <c r="Q135" s="50"/>
      <c r="R135" s="49">
        <f>P135+Q135</f>
        <v>0</v>
      </c>
      <c r="S135" s="50">
        <v>6</v>
      </c>
      <c r="T135" s="50">
        <v>9</v>
      </c>
      <c r="U135" s="54">
        <f>S135+T135</f>
        <v>15</v>
      </c>
      <c r="V135" s="51">
        <v>0</v>
      </c>
      <c r="W135" s="50">
        <v>4</v>
      </c>
      <c r="X135" s="49">
        <f>V135+W135</f>
        <v>4</v>
      </c>
      <c r="Y135" s="48">
        <f>D135+G135+J135+M135+P135+S135+V135</f>
        <v>10</v>
      </c>
      <c r="Z135" s="48">
        <f>E135+H135+K135+N135+Q135+T135+W135</f>
        <v>28</v>
      </c>
      <c r="AA135" s="47">
        <f>F135+I135+L135+O135+R135+U135+X135</f>
        <v>38</v>
      </c>
    </row>
    <row r="136" spans="1:27" s="1" customFormat="1" x14ac:dyDescent="0.25">
      <c r="A136" s="29" t="s">
        <v>49</v>
      </c>
      <c r="B136" s="101">
        <v>5620</v>
      </c>
      <c r="C136" s="101">
        <v>7</v>
      </c>
      <c r="D136" s="51">
        <v>0</v>
      </c>
      <c r="E136" s="50">
        <v>2</v>
      </c>
      <c r="F136" s="49">
        <f>D136+E136</f>
        <v>2</v>
      </c>
      <c r="G136" s="100"/>
      <c r="H136" s="100"/>
      <c r="I136" s="99">
        <f>G136+H136</f>
        <v>0</v>
      </c>
      <c r="J136" s="51"/>
      <c r="K136" s="50"/>
      <c r="L136" s="49">
        <f>J136+K136</f>
        <v>0</v>
      </c>
      <c r="M136" s="51">
        <v>1</v>
      </c>
      <c r="N136" s="100">
        <v>1</v>
      </c>
      <c r="O136" s="99">
        <f>M136+N136</f>
        <v>2</v>
      </c>
      <c r="P136" s="51"/>
      <c r="Q136" s="50"/>
      <c r="R136" s="49">
        <f>P136+Q136</f>
        <v>0</v>
      </c>
      <c r="S136" s="100">
        <v>0</v>
      </c>
      <c r="T136" s="100">
        <v>1</v>
      </c>
      <c r="U136" s="99">
        <f>S136+T136</f>
        <v>1</v>
      </c>
      <c r="V136" s="51"/>
      <c r="W136" s="50"/>
      <c r="X136" s="49">
        <f>V136+W136</f>
        <v>0</v>
      </c>
      <c r="Y136" s="139">
        <f>D136+G136+J136+M136+P136+S136+V136</f>
        <v>1</v>
      </c>
      <c r="Z136" s="139">
        <f>E136+H136+K136+N136+Q136+T136+W136</f>
        <v>4</v>
      </c>
      <c r="AA136" s="47">
        <f>F136+I136+L136+O136+R136+U136+X136</f>
        <v>5</v>
      </c>
    </row>
    <row r="137" spans="1:27" s="1" customFormat="1" ht="13.8" thickBot="1" x14ac:dyDescent="0.3">
      <c r="A137" s="46" t="s">
        <v>48</v>
      </c>
      <c r="B137" s="52">
        <v>5540</v>
      </c>
      <c r="C137" s="52">
        <v>9</v>
      </c>
      <c r="D137" s="51">
        <v>0</v>
      </c>
      <c r="E137" s="50">
        <v>2</v>
      </c>
      <c r="F137" s="49">
        <f>D137+E137</f>
        <v>2</v>
      </c>
      <c r="G137" s="50"/>
      <c r="H137" s="50"/>
      <c r="I137" s="54">
        <f>G137+H137</f>
        <v>0</v>
      </c>
      <c r="J137" s="51"/>
      <c r="K137" s="50"/>
      <c r="L137" s="49"/>
      <c r="M137" s="51"/>
      <c r="N137" s="50"/>
      <c r="O137" s="54">
        <f>M137+N137</f>
        <v>0</v>
      </c>
      <c r="P137" s="51"/>
      <c r="Q137" s="50"/>
      <c r="R137" s="49">
        <f>P137+Q137</f>
        <v>0</v>
      </c>
      <c r="S137" s="50"/>
      <c r="T137" s="50"/>
      <c r="U137" s="54">
        <f>S137+T137</f>
        <v>0</v>
      </c>
      <c r="V137" s="51">
        <v>0</v>
      </c>
      <c r="W137" s="50">
        <v>1</v>
      </c>
      <c r="X137" s="49">
        <f>V137+W137</f>
        <v>1</v>
      </c>
      <c r="Y137" s="48">
        <f>D137+G137+J137+M137+P137+S137+V137</f>
        <v>0</v>
      </c>
      <c r="Z137" s="48">
        <f>E137+H137+K137+N137+Q137+T137+W137</f>
        <v>3</v>
      </c>
      <c r="AA137" s="47">
        <f>F137+I137+L137+O137+R137+U137+X137</f>
        <v>3</v>
      </c>
    </row>
    <row r="138" spans="1:27" s="1" customFormat="1" ht="13.8" thickBot="1" x14ac:dyDescent="0.3">
      <c r="A138" s="62" t="s">
        <v>47</v>
      </c>
      <c r="B138" s="63"/>
      <c r="C138" s="63"/>
      <c r="D138" s="95">
        <f>SUBTOTAL(9,D135:D137)</f>
        <v>1</v>
      </c>
      <c r="E138" s="94">
        <f>SUBTOTAL(9,E135:E137)</f>
        <v>18</v>
      </c>
      <c r="F138" s="93">
        <f>SUBTOTAL(9,F135:F137)</f>
        <v>19</v>
      </c>
      <c r="G138" s="95">
        <f>SUBTOTAL(9,G135:G137)</f>
        <v>0</v>
      </c>
      <c r="H138" s="94">
        <f>SUBTOTAL(9,H135:H137)</f>
        <v>0</v>
      </c>
      <c r="I138" s="93">
        <f>SUBTOTAL(9,I135:I137)</f>
        <v>0</v>
      </c>
      <c r="J138" s="95">
        <f>SUBTOTAL(9,J135:J137)</f>
        <v>0</v>
      </c>
      <c r="K138" s="94">
        <f>SUBTOTAL(9,K135:K137)</f>
        <v>0</v>
      </c>
      <c r="L138" s="93">
        <f>SUBTOTAL(9,L135:L137)</f>
        <v>0</v>
      </c>
      <c r="M138" s="95">
        <f>SUBTOTAL(9,M135:M137)</f>
        <v>4</v>
      </c>
      <c r="N138" s="94">
        <f>SUBTOTAL(9,N135:N137)</f>
        <v>2</v>
      </c>
      <c r="O138" s="93">
        <f>SUBTOTAL(9,O135:O137)</f>
        <v>6</v>
      </c>
      <c r="P138" s="95">
        <f>SUBTOTAL(9,P135:P137)</f>
        <v>0</v>
      </c>
      <c r="Q138" s="94">
        <f>SUBTOTAL(9,Q135:Q137)</f>
        <v>0</v>
      </c>
      <c r="R138" s="93">
        <f>SUBTOTAL(9,R135:R137)</f>
        <v>0</v>
      </c>
      <c r="S138" s="95">
        <f>SUBTOTAL(9,S135:S137)</f>
        <v>6</v>
      </c>
      <c r="T138" s="94">
        <f>SUBTOTAL(9,T135:T137)</f>
        <v>10</v>
      </c>
      <c r="U138" s="93">
        <f>SUBTOTAL(9,U135:U137)</f>
        <v>16</v>
      </c>
      <c r="V138" s="95">
        <f>SUBTOTAL(9,V135:V137)</f>
        <v>0</v>
      </c>
      <c r="W138" s="94">
        <f>SUBTOTAL(9,W135:W137)</f>
        <v>5</v>
      </c>
      <c r="X138" s="93">
        <f>SUBTOTAL(9,X135:X137)</f>
        <v>5</v>
      </c>
      <c r="Y138" s="95">
        <f>SUBTOTAL(9,Y135:Y137)</f>
        <v>11</v>
      </c>
      <c r="Z138" s="94">
        <f>SUBTOTAL(9,Z135:Z137)</f>
        <v>35</v>
      </c>
      <c r="AA138" s="93">
        <f>SUBTOTAL(9,AA135:AA137)</f>
        <v>46</v>
      </c>
    </row>
    <row r="139" spans="1:27" x14ac:dyDescent="0.25">
      <c r="A139" s="16"/>
      <c r="B139" s="15"/>
      <c r="C139" s="15"/>
      <c r="D139" s="45"/>
      <c r="E139" s="44"/>
      <c r="F139" s="43"/>
      <c r="G139" s="44"/>
      <c r="H139" s="44"/>
      <c r="I139" s="44"/>
      <c r="J139" s="45"/>
      <c r="K139" s="44"/>
      <c r="L139" s="43"/>
      <c r="M139" s="45"/>
      <c r="N139" s="44"/>
      <c r="O139" s="44"/>
      <c r="P139" s="45"/>
      <c r="Q139" s="44"/>
      <c r="R139" s="43"/>
      <c r="S139" s="44"/>
      <c r="T139" s="44"/>
      <c r="U139" s="44"/>
      <c r="V139" s="45"/>
      <c r="W139" s="44"/>
      <c r="X139" s="43"/>
      <c r="Y139" s="42"/>
      <c r="Z139" s="42"/>
      <c r="AA139" s="41"/>
    </row>
    <row r="140" spans="1:27" s="1" customFormat="1" x14ac:dyDescent="0.25">
      <c r="A140" s="46" t="s">
        <v>46</v>
      </c>
      <c r="B140" s="52">
        <v>5185</v>
      </c>
      <c r="C140" s="52">
        <v>7</v>
      </c>
      <c r="D140" s="51"/>
      <c r="E140" s="50"/>
      <c r="F140" s="49">
        <f>D140+E140</f>
        <v>0</v>
      </c>
      <c r="G140" s="50"/>
      <c r="H140" s="50"/>
      <c r="I140" s="49">
        <f>G140+H140</f>
        <v>0</v>
      </c>
      <c r="J140" s="51"/>
      <c r="K140" s="50"/>
      <c r="L140" s="49">
        <f>J140+K140</f>
        <v>0</v>
      </c>
      <c r="M140" s="51"/>
      <c r="N140" s="50"/>
      <c r="O140" s="49">
        <f>M140+N140</f>
        <v>0</v>
      </c>
      <c r="P140" s="51">
        <v>0</v>
      </c>
      <c r="Q140" s="50">
        <v>1</v>
      </c>
      <c r="R140" s="49">
        <f>P140+Q140</f>
        <v>1</v>
      </c>
      <c r="S140" s="50">
        <v>1</v>
      </c>
      <c r="T140" s="50">
        <v>0</v>
      </c>
      <c r="U140" s="54">
        <f>S140+T140</f>
        <v>1</v>
      </c>
      <c r="V140" s="51"/>
      <c r="W140" s="50"/>
      <c r="X140" s="49">
        <f>V140+W140</f>
        <v>0</v>
      </c>
      <c r="Y140" s="139">
        <f>D140+G140+J140+M140+P140+S140+V140</f>
        <v>1</v>
      </c>
      <c r="Z140" s="139">
        <f>E140+H140+K140+N140+Q140+T140+W140</f>
        <v>1</v>
      </c>
      <c r="AA140" s="47">
        <f>F140+I140+L140+O140+R140+U140+X140</f>
        <v>2</v>
      </c>
    </row>
    <row r="141" spans="1:27" s="1" customFormat="1" x14ac:dyDescent="0.25">
      <c r="A141" s="46" t="s">
        <v>45</v>
      </c>
      <c r="B141" s="52">
        <v>5180</v>
      </c>
      <c r="C141" s="52">
        <v>7</v>
      </c>
      <c r="D141" s="51">
        <v>0</v>
      </c>
      <c r="E141" s="50">
        <v>6</v>
      </c>
      <c r="F141" s="49">
        <f>D141+E141</f>
        <v>6</v>
      </c>
      <c r="G141" s="100"/>
      <c r="H141" s="100"/>
      <c r="I141" s="99">
        <f>G141+H141</f>
        <v>0</v>
      </c>
      <c r="J141" s="51"/>
      <c r="K141" s="50"/>
      <c r="L141" s="49">
        <f>J141+K141</f>
        <v>0</v>
      </c>
      <c r="M141" s="51"/>
      <c r="N141" s="100"/>
      <c r="O141" s="99">
        <f>M141+N141</f>
        <v>0</v>
      </c>
      <c r="P141" s="51"/>
      <c r="Q141" s="50"/>
      <c r="R141" s="49">
        <f>P141+Q141</f>
        <v>0</v>
      </c>
      <c r="S141" s="100"/>
      <c r="T141" s="100"/>
      <c r="U141" s="99">
        <f>S141+T141</f>
        <v>0</v>
      </c>
      <c r="V141" s="51"/>
      <c r="W141" s="50"/>
      <c r="X141" s="49">
        <f>V141+W141</f>
        <v>0</v>
      </c>
      <c r="Y141" s="139">
        <f>D141+G141+J141+M141+P141+S141+V141</f>
        <v>0</v>
      </c>
      <c r="Z141" s="139">
        <f>E141+H141+K141+N141+Q141+T141+W141</f>
        <v>6</v>
      </c>
      <c r="AA141" s="47">
        <f>F141+I141+L141+O141+R141+U141+X141</f>
        <v>6</v>
      </c>
    </row>
    <row r="142" spans="1:27" s="1" customFormat="1" ht="13.8" thickBot="1" x14ac:dyDescent="0.3">
      <c r="A142" s="46" t="s">
        <v>44</v>
      </c>
      <c r="B142" s="52">
        <v>5180</v>
      </c>
      <c r="C142" s="52">
        <v>9</v>
      </c>
      <c r="D142" s="51">
        <v>0</v>
      </c>
      <c r="E142" s="50">
        <v>1</v>
      </c>
      <c r="F142" s="49">
        <f>D142+E142</f>
        <v>1</v>
      </c>
      <c r="G142" s="50"/>
      <c r="H142" s="50"/>
      <c r="I142" s="54">
        <f>G142+H142</f>
        <v>0</v>
      </c>
      <c r="J142" s="51"/>
      <c r="K142" s="50"/>
      <c r="L142" s="49">
        <f>J142+K142</f>
        <v>0</v>
      </c>
      <c r="M142" s="51"/>
      <c r="N142" s="50"/>
      <c r="O142" s="54">
        <f>M142+N142</f>
        <v>0</v>
      </c>
      <c r="P142" s="51"/>
      <c r="Q142" s="50"/>
      <c r="R142" s="49">
        <f>P142+Q142</f>
        <v>0</v>
      </c>
      <c r="S142" s="50">
        <v>0</v>
      </c>
      <c r="T142" s="50">
        <v>1</v>
      </c>
      <c r="U142" s="54">
        <f>S142+T142</f>
        <v>1</v>
      </c>
      <c r="V142" s="51"/>
      <c r="W142" s="50"/>
      <c r="X142" s="49">
        <f>V142+W142</f>
        <v>0</v>
      </c>
      <c r="Y142" s="139">
        <f>D142+G142+J142+M142+P142+S142+V142</f>
        <v>0</v>
      </c>
      <c r="Z142" s="48">
        <f>E142+H142+K142+N142+Q142+T142+W142</f>
        <v>2</v>
      </c>
      <c r="AA142" s="47">
        <f>F142+I142+L142+O142+R142+U142+X142</f>
        <v>2</v>
      </c>
    </row>
    <row r="143" spans="1:27" s="1" customFormat="1" ht="13.8" thickBot="1" x14ac:dyDescent="0.3">
      <c r="A143" s="62" t="s">
        <v>43</v>
      </c>
      <c r="B143" s="63"/>
      <c r="C143" s="63"/>
      <c r="D143" s="95">
        <f>SUBTOTAL(9,D140:D142)</f>
        <v>0</v>
      </c>
      <c r="E143" s="94">
        <f>SUBTOTAL(9,E140:E142)</f>
        <v>7</v>
      </c>
      <c r="F143" s="93">
        <f>SUBTOTAL(9,F140:F142)</f>
        <v>7</v>
      </c>
      <c r="G143" s="94">
        <f>SUBTOTAL(9,G140:G142)</f>
        <v>0</v>
      </c>
      <c r="H143" s="94">
        <f>SUBTOTAL(9,H140:H142)</f>
        <v>0</v>
      </c>
      <c r="I143" s="94">
        <f>SUBTOTAL(9,I140:I142)</f>
        <v>0</v>
      </c>
      <c r="J143" s="95">
        <f>SUBTOTAL(9,J140:J142)</f>
        <v>0</v>
      </c>
      <c r="K143" s="94">
        <f>SUBTOTAL(9,K140:K142)</f>
        <v>0</v>
      </c>
      <c r="L143" s="93">
        <f>SUBTOTAL(9,L140:L142)</f>
        <v>0</v>
      </c>
      <c r="M143" s="95">
        <f>SUBTOTAL(9,M140:M142)</f>
        <v>0</v>
      </c>
      <c r="N143" s="94">
        <f>SUBTOTAL(9,N140:N142)</f>
        <v>0</v>
      </c>
      <c r="O143" s="94">
        <f>SUBTOTAL(9,O140:O142)</f>
        <v>0</v>
      </c>
      <c r="P143" s="95">
        <f>SUBTOTAL(9,P140:P142)</f>
        <v>0</v>
      </c>
      <c r="Q143" s="94">
        <f>SUBTOTAL(9,Q140:Q142)</f>
        <v>1</v>
      </c>
      <c r="R143" s="93">
        <f>SUBTOTAL(9,R140:R142)</f>
        <v>1</v>
      </c>
      <c r="S143" s="94">
        <f>SUBTOTAL(9,S140:S142)</f>
        <v>1</v>
      </c>
      <c r="T143" s="94">
        <f>SUBTOTAL(9,T140:T142)</f>
        <v>1</v>
      </c>
      <c r="U143" s="94">
        <f>SUBTOTAL(9,U140:U142)</f>
        <v>2</v>
      </c>
      <c r="V143" s="95">
        <f>SUBTOTAL(9,V140:V142)</f>
        <v>0</v>
      </c>
      <c r="W143" s="94">
        <f>SUBTOTAL(9,W140:W142)</f>
        <v>0</v>
      </c>
      <c r="X143" s="93">
        <f>SUBTOTAL(9,X140:X142)</f>
        <v>0</v>
      </c>
      <c r="Y143" s="92">
        <f>D143+G143+J143+M143+P143+S143+V143</f>
        <v>1</v>
      </c>
      <c r="Z143" s="92">
        <f>E143+H143+K143+N143+Q143+T143+W143</f>
        <v>9</v>
      </c>
      <c r="AA143" s="91">
        <f>SUBTOTAL(9,AA140:AA142)</f>
        <v>10</v>
      </c>
    </row>
    <row r="144" spans="1:27" x14ac:dyDescent="0.25">
      <c r="A144" s="16"/>
      <c r="B144" s="15"/>
      <c r="C144" s="15"/>
      <c r="D144" s="45"/>
      <c r="E144" s="44"/>
      <c r="F144" s="43"/>
      <c r="G144" s="44"/>
      <c r="H144" s="44"/>
      <c r="I144" s="44"/>
      <c r="J144" s="45"/>
      <c r="K144" s="44"/>
      <c r="L144" s="43"/>
      <c r="M144" s="45"/>
      <c r="N144" s="44"/>
      <c r="O144" s="44"/>
      <c r="P144" s="45"/>
      <c r="Q144" s="44"/>
      <c r="R144" s="43"/>
      <c r="S144" s="44"/>
      <c r="T144" s="44"/>
      <c r="U144" s="44"/>
      <c r="V144" s="45"/>
      <c r="W144" s="44"/>
      <c r="X144" s="43"/>
      <c r="Y144" s="42"/>
      <c r="Z144" s="42"/>
      <c r="AA144" s="41"/>
    </row>
    <row r="145" spans="1:27" s="1" customFormat="1" x14ac:dyDescent="0.25">
      <c r="A145" s="46" t="s">
        <v>42</v>
      </c>
      <c r="B145" s="52">
        <v>5160</v>
      </c>
      <c r="C145" s="52">
        <v>7</v>
      </c>
      <c r="D145" s="51">
        <v>4</v>
      </c>
      <c r="E145" s="50">
        <v>20</v>
      </c>
      <c r="F145" s="49">
        <f>D145+E145</f>
        <v>24</v>
      </c>
      <c r="G145" s="50">
        <v>1</v>
      </c>
      <c r="H145" s="50">
        <v>0</v>
      </c>
      <c r="I145" s="54">
        <f>G145+H145</f>
        <v>1</v>
      </c>
      <c r="J145" s="51"/>
      <c r="K145" s="50"/>
      <c r="L145" s="49">
        <f>J145+K145</f>
        <v>0</v>
      </c>
      <c r="M145" s="51">
        <v>0</v>
      </c>
      <c r="N145" s="50">
        <v>2</v>
      </c>
      <c r="O145" s="54">
        <f>M145+N145</f>
        <v>2</v>
      </c>
      <c r="P145" s="51"/>
      <c r="Q145" s="50"/>
      <c r="R145" s="49">
        <f>P145+Q145</f>
        <v>0</v>
      </c>
      <c r="S145" s="50">
        <v>1</v>
      </c>
      <c r="T145" s="50">
        <v>6</v>
      </c>
      <c r="U145" s="54">
        <f>S145+T145</f>
        <v>7</v>
      </c>
      <c r="V145" s="51">
        <v>0</v>
      </c>
      <c r="W145" s="50">
        <v>2</v>
      </c>
      <c r="X145" s="49">
        <f>V145+W145</f>
        <v>2</v>
      </c>
      <c r="Y145" s="48">
        <f>D145+G145+J145+M145+P145+S145+V145</f>
        <v>6</v>
      </c>
      <c r="Z145" s="48">
        <f>E145+H145+K145+N145+Q145+T145+W145</f>
        <v>30</v>
      </c>
      <c r="AA145" s="47">
        <f>F145+I145+L145+O145+R145+U145+X145</f>
        <v>36</v>
      </c>
    </row>
    <row r="146" spans="1:27" s="1" customFormat="1" ht="13.8" thickBot="1" x14ac:dyDescent="0.3">
      <c r="A146" s="46" t="s">
        <v>41</v>
      </c>
      <c r="B146" s="52">
        <v>5160</v>
      </c>
      <c r="C146" s="52">
        <v>9</v>
      </c>
      <c r="D146" s="51">
        <v>0</v>
      </c>
      <c r="E146" s="50">
        <v>1</v>
      </c>
      <c r="F146" s="49">
        <f>D146+E146</f>
        <v>1</v>
      </c>
      <c r="G146" s="50"/>
      <c r="H146" s="50"/>
      <c r="I146" s="54">
        <f>G146+H146</f>
        <v>0</v>
      </c>
      <c r="J146" s="51"/>
      <c r="K146" s="50"/>
      <c r="L146" s="49">
        <f>J146+K146</f>
        <v>0</v>
      </c>
      <c r="M146" s="51"/>
      <c r="N146" s="50"/>
      <c r="O146" s="54">
        <f>M146+N146</f>
        <v>0</v>
      </c>
      <c r="P146" s="51"/>
      <c r="Q146" s="50"/>
      <c r="R146" s="49">
        <f>P146+Q146</f>
        <v>0</v>
      </c>
      <c r="S146" s="50">
        <v>0</v>
      </c>
      <c r="T146" s="50">
        <v>2</v>
      </c>
      <c r="U146" s="54">
        <f>S146+T146</f>
        <v>2</v>
      </c>
      <c r="V146" s="51"/>
      <c r="W146" s="50"/>
      <c r="X146" s="49">
        <f>V146+W146</f>
        <v>0</v>
      </c>
      <c r="Y146" s="48">
        <f>D146+G146+J146+M146+P146+S146+V146</f>
        <v>0</v>
      </c>
      <c r="Z146" s="48">
        <f>E146+H146+K146+N146+Q146+T146+W146</f>
        <v>3</v>
      </c>
      <c r="AA146" s="47">
        <f>F146+I146+L146+O146+R146+U146+X146</f>
        <v>3</v>
      </c>
    </row>
    <row r="147" spans="1:27" s="1" customFormat="1" ht="13.8" thickBot="1" x14ac:dyDescent="0.3">
      <c r="A147" s="62" t="s">
        <v>40</v>
      </c>
      <c r="B147" s="63"/>
      <c r="C147" s="63"/>
      <c r="D147" s="95">
        <f>SUBTOTAL(9,D145:D146)</f>
        <v>4</v>
      </c>
      <c r="E147" s="94">
        <f>SUBTOTAL(9,E145:E146)</f>
        <v>21</v>
      </c>
      <c r="F147" s="93">
        <f>SUBTOTAL(9,F145:F146)</f>
        <v>25</v>
      </c>
      <c r="G147" s="94">
        <f>SUBTOTAL(9,G145:G146)</f>
        <v>1</v>
      </c>
      <c r="H147" s="94">
        <f>SUBTOTAL(9,H145:H146)</f>
        <v>0</v>
      </c>
      <c r="I147" s="94">
        <f>SUBTOTAL(9,I145:I146)</f>
        <v>1</v>
      </c>
      <c r="J147" s="95">
        <f>SUBTOTAL(9,J145:J146)</f>
        <v>0</v>
      </c>
      <c r="K147" s="94">
        <f>SUBTOTAL(9,K145:K146)</f>
        <v>0</v>
      </c>
      <c r="L147" s="93">
        <f>SUBTOTAL(9,L145:L146)</f>
        <v>0</v>
      </c>
      <c r="M147" s="95">
        <f>SUBTOTAL(9,M145:M146)</f>
        <v>0</v>
      </c>
      <c r="N147" s="94">
        <f>SUBTOTAL(9,N145:N146)</f>
        <v>2</v>
      </c>
      <c r="O147" s="94">
        <f>SUBTOTAL(9,O145:O146)</f>
        <v>2</v>
      </c>
      <c r="P147" s="95">
        <f>SUBTOTAL(9,P145:P146)</f>
        <v>0</v>
      </c>
      <c r="Q147" s="94">
        <f>SUBTOTAL(9,Q145:Q146)</f>
        <v>0</v>
      </c>
      <c r="R147" s="93">
        <f>SUBTOTAL(9,R145:R146)</f>
        <v>0</v>
      </c>
      <c r="S147" s="94">
        <f>SUBTOTAL(9,S145:S146)</f>
        <v>1</v>
      </c>
      <c r="T147" s="94">
        <f>SUBTOTAL(9,T145:T146)</f>
        <v>8</v>
      </c>
      <c r="U147" s="94">
        <f>SUBTOTAL(9,U145:U146)</f>
        <v>9</v>
      </c>
      <c r="V147" s="95">
        <f>SUBTOTAL(9,V145:V146)</f>
        <v>0</v>
      </c>
      <c r="W147" s="94">
        <f>SUBTOTAL(9,W145:W146)</f>
        <v>2</v>
      </c>
      <c r="X147" s="93">
        <f>SUBTOTAL(9,X145:X146)</f>
        <v>2</v>
      </c>
      <c r="Y147" s="92">
        <f>D147+G147+J147+M147+P147+S147+V147</f>
        <v>6</v>
      </c>
      <c r="Z147" s="92">
        <f>E147+H147+K147+N147+Q147+T147+W147</f>
        <v>33</v>
      </c>
      <c r="AA147" s="91">
        <f>SUBTOTAL(9,AA145:AA146)</f>
        <v>39</v>
      </c>
    </row>
    <row r="148" spans="1:27" x14ac:dyDescent="0.25">
      <c r="A148" s="29"/>
      <c r="B148" s="28"/>
      <c r="C148" s="28"/>
      <c r="D148" s="45"/>
      <c r="E148" s="44"/>
      <c r="F148" s="43"/>
      <c r="G148" s="107"/>
      <c r="H148" s="107"/>
      <c r="I148" s="107"/>
      <c r="J148" s="45"/>
      <c r="K148" s="44"/>
      <c r="L148" s="43"/>
      <c r="M148" s="45"/>
      <c r="N148" s="107"/>
      <c r="O148" s="107"/>
      <c r="P148" s="45"/>
      <c r="Q148" s="44"/>
      <c r="R148" s="43"/>
      <c r="S148" s="107"/>
      <c r="T148" s="107"/>
      <c r="U148" s="107"/>
      <c r="V148" s="45"/>
      <c r="W148" s="44"/>
      <c r="X148" s="43"/>
      <c r="Y148" s="106"/>
      <c r="Z148" s="106"/>
      <c r="AA148" s="41"/>
    </row>
    <row r="149" spans="1:27" s="138" customFormat="1" x14ac:dyDescent="0.25">
      <c r="A149" s="16" t="s">
        <v>39</v>
      </c>
      <c r="B149" s="15">
        <v>5560</v>
      </c>
      <c r="C149" s="15">
        <v>7</v>
      </c>
      <c r="D149" s="83">
        <v>2</v>
      </c>
      <c r="E149" s="82">
        <v>11</v>
      </c>
      <c r="F149" s="12">
        <f>D149+E149</f>
        <v>13</v>
      </c>
      <c r="G149" s="82">
        <v>1</v>
      </c>
      <c r="H149" s="82">
        <v>0</v>
      </c>
      <c r="I149" s="12">
        <f>G149+H149</f>
        <v>1</v>
      </c>
      <c r="J149" s="83"/>
      <c r="K149" s="82"/>
      <c r="L149" s="12">
        <f>J149+K149</f>
        <v>0</v>
      </c>
      <c r="M149" s="83">
        <v>1</v>
      </c>
      <c r="N149" s="82">
        <v>0</v>
      </c>
      <c r="O149" s="13">
        <f>M149+N149</f>
        <v>1</v>
      </c>
      <c r="P149" s="76"/>
      <c r="Q149" s="16"/>
      <c r="R149" s="12">
        <f>P149+Q149</f>
        <v>0</v>
      </c>
      <c r="S149" s="82">
        <v>0</v>
      </c>
      <c r="T149" s="82">
        <v>1</v>
      </c>
      <c r="U149" s="12">
        <f>S149+T149</f>
        <v>1</v>
      </c>
      <c r="V149" s="83">
        <v>0</v>
      </c>
      <c r="W149" s="82">
        <v>1</v>
      </c>
      <c r="X149" s="12">
        <f>V149+W149</f>
        <v>1</v>
      </c>
      <c r="Y149" s="17">
        <f>D149+G149+J149+M149+P149+S149+V149</f>
        <v>4</v>
      </c>
      <c r="Z149" s="11">
        <f>E149+H149+K149+N149+Q149+T149+W149</f>
        <v>13</v>
      </c>
      <c r="AA149" s="10">
        <f>F149+I149+L149+O149+R149+U149+X149</f>
        <v>17</v>
      </c>
    </row>
    <row r="150" spans="1:27" ht="13.8" thickBot="1" x14ac:dyDescent="0.3">
      <c r="A150" s="29"/>
      <c r="B150" s="28"/>
      <c r="C150" s="28"/>
      <c r="D150" s="45"/>
      <c r="E150" s="44"/>
      <c r="F150" s="43"/>
      <c r="G150" s="107"/>
      <c r="H150" s="107"/>
      <c r="I150" s="107"/>
      <c r="J150" s="45"/>
      <c r="K150" s="44"/>
      <c r="L150" s="43"/>
      <c r="M150" s="45"/>
      <c r="N150" s="107"/>
      <c r="O150" s="107"/>
      <c r="P150" s="45"/>
      <c r="Q150" s="44"/>
      <c r="R150" s="43"/>
      <c r="S150" s="107"/>
      <c r="T150" s="107"/>
      <c r="U150" s="107"/>
      <c r="V150" s="45"/>
      <c r="W150" s="44"/>
      <c r="X150" s="43"/>
      <c r="Y150" s="106"/>
      <c r="Z150" s="106"/>
      <c r="AA150" s="41"/>
    </row>
    <row r="151" spans="1:27" s="1" customFormat="1" ht="13.8" thickBot="1" x14ac:dyDescent="0.3">
      <c r="A151" s="137" t="s">
        <v>38</v>
      </c>
      <c r="B151" s="136"/>
      <c r="C151" s="136"/>
      <c r="D151" s="13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3"/>
      <c r="AA151" s="132"/>
    </row>
    <row r="152" spans="1:27" s="1" customFormat="1" x14ac:dyDescent="0.25">
      <c r="A152" s="76" t="s">
        <v>5</v>
      </c>
      <c r="B152" s="15"/>
      <c r="C152" s="14">
        <v>7</v>
      </c>
      <c r="D152" s="13">
        <f>D127+D128+D129+D130+D131+D136+D135+D140+D141+D145+D149</f>
        <v>7</v>
      </c>
      <c r="E152" s="13">
        <f>E127+E128+E129+E130+E131+E136+E135+E140+E141+E145+E149</f>
        <v>61</v>
      </c>
      <c r="F152" s="13">
        <f>F127+F128+F129+F130+F131+F136+F135+F140+F141+F145+F149</f>
        <v>68</v>
      </c>
      <c r="G152" s="18">
        <f>G127+G128+G129+G130+G131+G136+G135+G140+G141+G145+G149</f>
        <v>2</v>
      </c>
      <c r="H152" s="13">
        <f>H127+H128+H129+H130+H131+H136+H135+H140+H141+H145+H149</f>
        <v>0</v>
      </c>
      <c r="I152" s="12">
        <f>I127+I128+I129+I130+I131+I136+I135+I140+I141+I145+I149</f>
        <v>2</v>
      </c>
      <c r="J152" s="13">
        <f>J127+J128+J129+J130+J131+J136+J135+J140+J141+J145+J149</f>
        <v>0</v>
      </c>
      <c r="K152" s="13">
        <f>K127+K128+K129+K130+K131+K136+K135+K140+K141+K145+K149</f>
        <v>0</v>
      </c>
      <c r="L152" s="13">
        <f>L127+L128+L129+L130+L131+L136+L135+L140+L141+L145+L149</f>
        <v>0</v>
      </c>
      <c r="M152" s="18">
        <f>M127+M128+M129+M130+M131+M136+M135+M140+M141+M145+M149</f>
        <v>8</v>
      </c>
      <c r="N152" s="13">
        <f>N127+N128+N129+N130+N131+N136+N135+N140+N141+N145+N149</f>
        <v>5</v>
      </c>
      <c r="O152" s="12">
        <f>O127+O128+O129+O130+O131+O136+O135+O140+O141+O145+O149</f>
        <v>13</v>
      </c>
      <c r="P152" s="13">
        <f>P127+P128+P129+P130+P131+P136+P135+P140+P141+P145+P149</f>
        <v>0</v>
      </c>
      <c r="Q152" s="13">
        <f>Q127+Q128+Q129+Q130+Q131+Q136+Q135+Q140+Q141+Q145+Q149</f>
        <v>1</v>
      </c>
      <c r="R152" s="13">
        <f>R127+R128+R129+R130+R131+R136+R135+R140+R141+R145+R149</f>
        <v>1</v>
      </c>
      <c r="S152" s="18">
        <f>S127+S128+S129+S130+S131+S136+S135+S140+S141+S145+S149</f>
        <v>11</v>
      </c>
      <c r="T152" s="13">
        <f>T127+T128+T129+T130+T131+T136+T135+T140+T141+T145+T149</f>
        <v>22</v>
      </c>
      <c r="U152" s="12">
        <f>U127+U128+U129+U130+U131+U136+U135+U140+U141+U145+U149</f>
        <v>33</v>
      </c>
      <c r="V152" s="13">
        <f>V127+V128+V129+V130+V131+V136+V135+V140+V141+V145+V149</f>
        <v>0</v>
      </c>
      <c r="W152" s="13">
        <f>W127+W128+W129+W130+W131+W136+W135+W140+W141+W145+W149</f>
        <v>7</v>
      </c>
      <c r="X152" s="13">
        <f>X127+X128+X129+X130+X131+X136+X135+X140+X141+X145+X149</f>
        <v>7</v>
      </c>
      <c r="Y152" s="18">
        <f>Y127+Y128+Y129+Y130+Y131+Y136+Y135+Y140+Y141+Y145+Y149</f>
        <v>28</v>
      </c>
      <c r="Z152" s="13">
        <f>Z127+Z128+Z129+Z130+Z131+Z136+Z135+Z140+Z141+Z145+Z149</f>
        <v>96</v>
      </c>
      <c r="AA152" s="12">
        <f>AA127+AA128+AA129+AA130+AA131+AA136+AA135+AA140+AA141+AA145+AA149</f>
        <v>124</v>
      </c>
    </row>
    <row r="153" spans="1:27" s="1" customFormat="1" ht="13.8" thickBot="1" x14ac:dyDescent="0.3">
      <c r="A153" s="75" t="s">
        <v>1</v>
      </c>
      <c r="B153" s="74"/>
      <c r="C153" s="131">
        <v>9</v>
      </c>
      <c r="D153" s="73">
        <f>D142+D146+D137</f>
        <v>0</v>
      </c>
      <c r="E153" s="72">
        <f>E142+E146+E137</f>
        <v>4</v>
      </c>
      <c r="F153" s="71">
        <f>F142+F146+F137</f>
        <v>4</v>
      </c>
      <c r="G153" s="73">
        <f>G142+G146+G137</f>
        <v>0</v>
      </c>
      <c r="H153" s="72">
        <f>H142+H146+H137</f>
        <v>0</v>
      </c>
      <c r="I153" s="71">
        <f>I142+I146+I137</f>
        <v>0</v>
      </c>
      <c r="J153" s="73">
        <f>J142+J146+J137</f>
        <v>0</v>
      </c>
      <c r="K153" s="72">
        <f>K142+K146+K137</f>
        <v>0</v>
      </c>
      <c r="L153" s="71">
        <f>L142+L146+L137</f>
        <v>0</v>
      </c>
      <c r="M153" s="73">
        <f>M142+M146+M137</f>
        <v>0</v>
      </c>
      <c r="N153" s="72">
        <f>N142+N146+N137</f>
        <v>0</v>
      </c>
      <c r="O153" s="71">
        <f>O142+O146+O137</f>
        <v>0</v>
      </c>
      <c r="P153" s="73">
        <f>P142+P146+P137</f>
        <v>0</v>
      </c>
      <c r="Q153" s="72">
        <f>Q142+Q146+Q137</f>
        <v>0</v>
      </c>
      <c r="R153" s="71">
        <f>R142+R146+R137</f>
        <v>0</v>
      </c>
      <c r="S153" s="73">
        <f>S142+S146+S137+S132</f>
        <v>0</v>
      </c>
      <c r="T153" s="72">
        <f>T142+T146+T137+T132</f>
        <v>3</v>
      </c>
      <c r="U153" s="71">
        <f>U142+U146+U137+U132</f>
        <v>3</v>
      </c>
      <c r="V153" s="73">
        <f>V142+V146+V137</f>
        <v>0</v>
      </c>
      <c r="W153" s="72">
        <f>W142+W146+W137</f>
        <v>1</v>
      </c>
      <c r="X153" s="72">
        <f>X142+X146+X137</f>
        <v>1</v>
      </c>
      <c r="Y153" s="130">
        <f>Y142+Y146+Y137+Y132</f>
        <v>0</v>
      </c>
      <c r="Z153" s="129">
        <f>Z142+Z146+Z137+Z132</f>
        <v>8</v>
      </c>
      <c r="AA153" s="128">
        <f>AA142+AA146+AA137+AA132</f>
        <v>8</v>
      </c>
    </row>
    <row r="154" spans="1:27" s="1" customFormat="1" ht="13.8" thickBot="1" x14ac:dyDescent="0.3">
      <c r="A154" s="127" t="s">
        <v>0</v>
      </c>
      <c r="B154" s="126"/>
      <c r="C154" s="125"/>
      <c r="D154" s="124">
        <f>SUBTOTAL(9,D125:D151)</f>
        <v>7</v>
      </c>
      <c r="E154" s="123">
        <f>SUBTOTAL(9,E125:E151)</f>
        <v>65</v>
      </c>
      <c r="F154" s="122">
        <f>SUBTOTAL(9,F125:F151)</f>
        <v>72</v>
      </c>
      <c r="G154" s="124">
        <f>SUBTOTAL(9,G125:G151)</f>
        <v>2</v>
      </c>
      <c r="H154" s="123">
        <f>SUBTOTAL(9,H125:H151)</f>
        <v>0</v>
      </c>
      <c r="I154" s="122">
        <f>SUBTOTAL(9,I125:I151)</f>
        <v>2</v>
      </c>
      <c r="J154" s="124">
        <f>SUBTOTAL(9,J125:J151)</f>
        <v>0</v>
      </c>
      <c r="K154" s="123">
        <f>SUBTOTAL(9,K125:K151)</f>
        <v>0</v>
      </c>
      <c r="L154" s="122">
        <f>SUBTOTAL(9,L125:L151)</f>
        <v>0</v>
      </c>
      <c r="M154" s="124">
        <f>SUBTOTAL(9,M125:M151)</f>
        <v>8</v>
      </c>
      <c r="N154" s="123">
        <f>SUBTOTAL(9,N125:N151)</f>
        <v>5</v>
      </c>
      <c r="O154" s="122">
        <f>SUBTOTAL(9,O125:O151)</f>
        <v>13</v>
      </c>
      <c r="P154" s="124">
        <f>SUBTOTAL(9,P125:P151)</f>
        <v>0</v>
      </c>
      <c r="Q154" s="123">
        <f>SUBTOTAL(9,Q125:Q151)</f>
        <v>1</v>
      </c>
      <c r="R154" s="122">
        <f>SUBTOTAL(9,R125:R151)</f>
        <v>1</v>
      </c>
      <c r="S154" s="124">
        <f>SUBTOTAL(9,S125:S151)</f>
        <v>11</v>
      </c>
      <c r="T154" s="123">
        <f>SUBTOTAL(9,T125:T151)</f>
        <v>25</v>
      </c>
      <c r="U154" s="122">
        <f>SUBTOTAL(9,U125:U151)</f>
        <v>36</v>
      </c>
      <c r="V154" s="124">
        <f>SUBTOTAL(9,V125:V151)</f>
        <v>0</v>
      </c>
      <c r="W154" s="123">
        <f>SUBTOTAL(9,W125:W151)</f>
        <v>8</v>
      </c>
      <c r="X154" s="122">
        <f>SUBTOTAL(9,X125:X151)</f>
        <v>8</v>
      </c>
      <c r="Y154" s="124">
        <f>SUM(Y152:Y153)</f>
        <v>28</v>
      </c>
      <c r="Z154" s="123">
        <f>SUM(Z152:Z153)</f>
        <v>104</v>
      </c>
      <c r="AA154" s="122">
        <f>SUBTOTAL(9,AA125:AA151)</f>
        <v>132</v>
      </c>
    </row>
    <row r="155" spans="1:27" s="1" customFormat="1" ht="13.8" thickBot="1" x14ac:dyDescent="0.3">
      <c r="A155" s="16"/>
      <c r="B155" s="15"/>
      <c r="C155" s="15"/>
      <c r="D155" s="45"/>
      <c r="E155" s="44"/>
      <c r="F155" s="43"/>
      <c r="G155" s="44"/>
      <c r="H155" s="44"/>
      <c r="I155" s="44"/>
      <c r="J155" s="45"/>
      <c r="K155" s="44"/>
      <c r="L155" s="43"/>
      <c r="M155" s="44"/>
      <c r="N155" s="44"/>
      <c r="O155" s="44"/>
      <c r="P155" s="45"/>
      <c r="Q155" s="44"/>
      <c r="R155" s="43"/>
      <c r="S155" s="44"/>
      <c r="T155" s="44"/>
      <c r="U155" s="44"/>
      <c r="V155" s="45"/>
      <c r="W155" s="44"/>
      <c r="X155" s="43"/>
      <c r="Y155" s="121"/>
      <c r="Z155" s="42"/>
      <c r="AA155" s="41"/>
    </row>
    <row r="156" spans="1:27" s="1" customFormat="1" ht="13.8" thickBot="1" x14ac:dyDescent="0.3">
      <c r="A156" s="120" t="s">
        <v>37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8"/>
    </row>
    <row r="157" spans="1:27" x14ac:dyDescent="0.25">
      <c r="A157" s="29"/>
      <c r="B157" s="28"/>
      <c r="C157" s="28"/>
      <c r="D157" s="45"/>
      <c r="E157" s="44"/>
      <c r="F157" s="43"/>
      <c r="G157" s="107"/>
      <c r="H157" s="107"/>
      <c r="I157" s="107"/>
      <c r="J157" s="45"/>
      <c r="K157" s="44"/>
      <c r="L157" s="43"/>
      <c r="M157" s="45"/>
      <c r="N157" s="107"/>
      <c r="O157" s="107"/>
      <c r="P157" s="45"/>
      <c r="Q157" s="44"/>
      <c r="R157" s="43"/>
      <c r="S157" s="107"/>
      <c r="T157" s="107"/>
      <c r="U157" s="107"/>
      <c r="V157" s="45"/>
      <c r="W157" s="44"/>
      <c r="X157" s="43"/>
      <c r="Y157" s="106"/>
      <c r="Z157" s="106"/>
      <c r="AA157" s="41"/>
    </row>
    <row r="158" spans="1:27" s="1" customFormat="1" x14ac:dyDescent="0.25">
      <c r="A158" s="29" t="s">
        <v>36</v>
      </c>
      <c r="B158" s="101">
        <v>6240</v>
      </c>
      <c r="C158" s="101">
        <v>7</v>
      </c>
      <c r="D158" s="51">
        <v>6</v>
      </c>
      <c r="E158" s="50">
        <v>4</v>
      </c>
      <c r="F158" s="49">
        <f>D158+E158</f>
        <v>10</v>
      </c>
      <c r="G158" s="51">
        <v>1</v>
      </c>
      <c r="H158" s="100">
        <v>0</v>
      </c>
      <c r="I158" s="99">
        <f>G158+H158</f>
        <v>1</v>
      </c>
      <c r="J158" s="51"/>
      <c r="K158" s="50"/>
      <c r="L158" s="49">
        <f>J158+K158</f>
        <v>0</v>
      </c>
      <c r="M158" s="51"/>
      <c r="N158" s="100"/>
      <c r="O158" s="99">
        <f>M158+N158</f>
        <v>0</v>
      </c>
      <c r="P158" s="51"/>
      <c r="Q158" s="50"/>
      <c r="R158" s="49">
        <f>P158+Q158</f>
        <v>0</v>
      </c>
      <c r="S158" s="100">
        <v>3</v>
      </c>
      <c r="T158" s="100">
        <v>3</v>
      </c>
      <c r="U158" s="99">
        <f>S158+T158</f>
        <v>6</v>
      </c>
      <c r="V158" s="51">
        <v>1</v>
      </c>
      <c r="W158" s="50">
        <v>0</v>
      </c>
      <c r="X158" s="49">
        <f>V158+W158</f>
        <v>1</v>
      </c>
      <c r="Y158" s="102">
        <f>D158+G158+J158+M158+P158+S158+V158</f>
        <v>11</v>
      </c>
      <c r="Z158" s="48">
        <f>E158+H158+K158+N158+Q158+T158+W158</f>
        <v>7</v>
      </c>
      <c r="AA158" s="47">
        <f>F158+I158+L158+O158+R158+U158+X158</f>
        <v>18</v>
      </c>
    </row>
    <row r="159" spans="1:27" s="1" customFormat="1" ht="13.8" thickBot="1" x14ac:dyDescent="0.3">
      <c r="A159" s="29" t="s">
        <v>35</v>
      </c>
      <c r="B159" s="101">
        <v>6245</v>
      </c>
      <c r="C159" s="101">
        <v>6</v>
      </c>
      <c r="D159" s="53"/>
      <c r="E159" s="46"/>
      <c r="F159" s="49">
        <f>D159+E159</f>
        <v>0</v>
      </c>
      <c r="G159" s="117"/>
      <c r="H159" s="29"/>
      <c r="I159" s="99">
        <f>G159+H159</f>
        <v>0</v>
      </c>
      <c r="J159" s="53"/>
      <c r="K159" s="46"/>
      <c r="L159" s="49">
        <f>J159+K159</f>
        <v>0</v>
      </c>
      <c r="M159" s="53"/>
      <c r="N159" s="29"/>
      <c r="O159" s="99">
        <f>M159+N159</f>
        <v>0</v>
      </c>
      <c r="P159" s="53"/>
      <c r="Q159" s="46"/>
      <c r="R159" s="49">
        <f>P159+Q159</f>
        <v>0</v>
      </c>
      <c r="S159" s="29"/>
      <c r="T159" s="29"/>
      <c r="U159" s="99">
        <f>S159+T159</f>
        <v>0</v>
      </c>
      <c r="V159" s="51"/>
      <c r="W159" s="50"/>
      <c r="X159" s="49">
        <f>V159+W159</f>
        <v>0</v>
      </c>
      <c r="Y159" s="98">
        <f>D159+G159+J159+M159+P159+S159+V159</f>
        <v>0</v>
      </c>
      <c r="Z159" s="97">
        <f>E159+H159+K159+N159+Q159+T159+W159</f>
        <v>0</v>
      </c>
      <c r="AA159" s="96">
        <f>F159+I159+L159+O159+R159+U159+X159</f>
        <v>0</v>
      </c>
    </row>
    <row r="160" spans="1:27" s="1" customFormat="1" ht="13.8" thickBot="1" x14ac:dyDescent="0.3">
      <c r="A160" s="62" t="s">
        <v>34</v>
      </c>
      <c r="B160" s="63"/>
      <c r="C160" s="63"/>
      <c r="D160" s="116">
        <f>SUBTOTAL(9,D158:D159)</f>
        <v>6</v>
      </c>
      <c r="E160" s="115">
        <f>SUBTOTAL(9,E158:E159)</f>
        <v>4</v>
      </c>
      <c r="F160" s="114">
        <f>SUBTOTAL(9,F158:F159)</f>
        <v>10</v>
      </c>
      <c r="G160" s="115">
        <f>SUBTOTAL(9,G158:G159)</f>
        <v>1</v>
      </c>
      <c r="H160" s="115">
        <f>SUBTOTAL(9,H158:H159)</f>
        <v>0</v>
      </c>
      <c r="I160" s="115">
        <f>SUBTOTAL(9,I158:I159)</f>
        <v>1</v>
      </c>
      <c r="J160" s="116">
        <f>SUBTOTAL(9,J158:J159)</f>
        <v>0</v>
      </c>
      <c r="K160" s="115">
        <f>SUBTOTAL(9,K158:K159)</f>
        <v>0</v>
      </c>
      <c r="L160" s="114">
        <f>SUBTOTAL(9,L158:L159)</f>
        <v>0</v>
      </c>
      <c r="M160" s="116">
        <f>SUBTOTAL(9,M158:M159)</f>
        <v>0</v>
      </c>
      <c r="N160" s="115">
        <f>SUBTOTAL(9,N158:N159)</f>
        <v>0</v>
      </c>
      <c r="O160" s="115">
        <f>SUBTOTAL(9,O158:O159)</f>
        <v>0</v>
      </c>
      <c r="P160" s="116">
        <f>SUBTOTAL(9,P158:P159)</f>
        <v>0</v>
      </c>
      <c r="Q160" s="115">
        <f>SUBTOTAL(9,Q158:Q159)</f>
        <v>0</v>
      </c>
      <c r="R160" s="114">
        <f>SUBTOTAL(9,R158:R159)</f>
        <v>0</v>
      </c>
      <c r="S160" s="115">
        <f>SUBTOTAL(9,S158:S159)</f>
        <v>3</v>
      </c>
      <c r="T160" s="115">
        <f>SUBTOTAL(9,T158:T159)</f>
        <v>3</v>
      </c>
      <c r="U160" s="115">
        <f>SUBTOTAL(9,U158:U159)</f>
        <v>6</v>
      </c>
      <c r="V160" s="116">
        <f>SUBTOTAL(9,V158:V159)</f>
        <v>1</v>
      </c>
      <c r="W160" s="115">
        <f>SUBTOTAL(9,W158:W159)</f>
        <v>0</v>
      </c>
      <c r="X160" s="114">
        <f>SUBTOTAL(9,X158:X159)</f>
        <v>1</v>
      </c>
      <c r="Y160" s="116">
        <f>D160+G160+J160+M160+P160+S160+V160</f>
        <v>11</v>
      </c>
      <c r="Z160" s="115">
        <f>E160+H160+K160+N160+Q160+T160+W160</f>
        <v>7</v>
      </c>
      <c r="AA160" s="114">
        <f>SUBTOTAL(9,AA158:AA159)</f>
        <v>18</v>
      </c>
    </row>
    <row r="161" spans="1:27" x14ac:dyDescent="0.25">
      <c r="A161" s="29"/>
      <c r="B161" s="28"/>
      <c r="C161" s="28"/>
      <c r="D161" s="45"/>
      <c r="E161" s="44"/>
      <c r="F161" s="43"/>
      <c r="G161" s="107"/>
      <c r="H161" s="107"/>
      <c r="I161" s="107"/>
      <c r="J161" s="45"/>
      <c r="K161" s="44"/>
      <c r="L161" s="43"/>
      <c r="M161" s="45"/>
      <c r="N161" s="107"/>
      <c r="O161" s="107"/>
      <c r="P161" s="45"/>
      <c r="Q161" s="44"/>
      <c r="R161" s="43"/>
      <c r="S161" s="107"/>
      <c r="T161" s="107"/>
      <c r="U161" s="107"/>
      <c r="V161" s="45"/>
      <c r="W161" s="44"/>
      <c r="X161" s="43"/>
      <c r="Y161" s="106"/>
      <c r="Z161" s="106"/>
      <c r="AA161" s="41"/>
    </row>
    <row r="162" spans="1:27" s="108" customFormat="1" x14ac:dyDescent="0.25">
      <c r="A162" s="113" t="s">
        <v>33</v>
      </c>
      <c r="B162" s="28">
        <v>6045</v>
      </c>
      <c r="C162" s="28">
        <v>7</v>
      </c>
      <c r="D162" s="76">
        <v>1</v>
      </c>
      <c r="E162" s="16">
        <v>2</v>
      </c>
      <c r="F162" s="111">
        <f>D162+E162</f>
        <v>3</v>
      </c>
      <c r="G162" s="113"/>
      <c r="H162" s="113"/>
      <c r="I162" s="112">
        <f>G162+H162</f>
        <v>0</v>
      </c>
      <c r="J162" s="76"/>
      <c r="K162" s="16"/>
      <c r="L162" s="111">
        <f>J162+K162</f>
        <v>0</v>
      </c>
      <c r="M162" s="76"/>
      <c r="N162" s="113"/>
      <c r="O162" s="112">
        <f>M162+N162</f>
        <v>0</v>
      </c>
      <c r="P162" s="76"/>
      <c r="Q162" s="16"/>
      <c r="R162" s="111">
        <f>P162+Q162</f>
        <v>0</v>
      </c>
      <c r="S162" s="113"/>
      <c r="T162" s="113"/>
      <c r="U162" s="112">
        <f>S162+T162</f>
        <v>0</v>
      </c>
      <c r="V162" s="76"/>
      <c r="W162" s="16"/>
      <c r="X162" s="111">
        <f>V162+W162</f>
        <v>0</v>
      </c>
      <c r="Y162" s="110">
        <f>D162+G162+J162+M162+P162+S162+V162</f>
        <v>1</v>
      </c>
      <c r="Z162" s="110">
        <f>E162+H162+K162+N162+Q162+T162+W162</f>
        <v>2</v>
      </c>
      <c r="AA162" s="109">
        <f>F162+I162+L162+O162+R162+U162+X162</f>
        <v>3</v>
      </c>
    </row>
    <row r="163" spans="1:27" x14ac:dyDescent="0.25">
      <c r="A163" s="29"/>
      <c r="B163" s="28"/>
      <c r="C163" s="28"/>
      <c r="D163" s="45"/>
      <c r="E163" s="44"/>
      <c r="F163" s="43"/>
      <c r="G163" s="107"/>
      <c r="H163" s="107"/>
      <c r="I163" s="107"/>
      <c r="J163" s="45"/>
      <c r="K163" s="44"/>
      <c r="L163" s="43"/>
      <c r="M163" s="45"/>
      <c r="N163" s="107"/>
      <c r="O163" s="107"/>
      <c r="P163" s="45"/>
      <c r="Q163" s="44"/>
      <c r="R163" s="43"/>
      <c r="S163" s="107"/>
      <c r="T163" s="107"/>
      <c r="U163" s="107"/>
      <c r="V163" s="45"/>
      <c r="W163" s="44"/>
      <c r="X163" s="43"/>
      <c r="Y163" s="106"/>
      <c r="Z163" s="106"/>
      <c r="AA163" s="41"/>
    </row>
    <row r="164" spans="1:27" s="1" customFormat="1" x14ac:dyDescent="0.25">
      <c r="A164" s="29" t="s">
        <v>32</v>
      </c>
      <c r="B164" s="101">
        <v>6220</v>
      </c>
      <c r="C164" s="101">
        <v>7</v>
      </c>
      <c r="D164" s="51"/>
      <c r="E164" s="50"/>
      <c r="F164" s="49">
        <f>D164+E164</f>
        <v>0</v>
      </c>
      <c r="G164" s="100"/>
      <c r="H164" s="100"/>
      <c r="I164" s="99">
        <f>G164+H164</f>
        <v>0</v>
      </c>
      <c r="J164" s="51"/>
      <c r="K164" s="50"/>
      <c r="L164" s="49">
        <f>J164+K164</f>
        <v>0</v>
      </c>
      <c r="M164" s="51">
        <v>1</v>
      </c>
      <c r="N164" s="100">
        <v>0</v>
      </c>
      <c r="O164" s="99">
        <f>M164+N164</f>
        <v>1</v>
      </c>
      <c r="P164" s="51"/>
      <c r="Q164" s="50"/>
      <c r="R164" s="49">
        <f>P164+Q164</f>
        <v>0</v>
      </c>
      <c r="S164" s="100">
        <v>5</v>
      </c>
      <c r="T164" s="100"/>
      <c r="U164" s="99">
        <f>S164+T164</f>
        <v>5</v>
      </c>
      <c r="V164" s="51"/>
      <c r="W164" s="50"/>
      <c r="X164" s="49">
        <f>V164+W164</f>
        <v>0</v>
      </c>
      <c r="Y164" s="102">
        <f>D164+G164+J164+M164+P164+S164+V164</f>
        <v>6</v>
      </c>
      <c r="Z164" s="48">
        <f>E164+H164+K164+N164+Q164+T164+W164</f>
        <v>0</v>
      </c>
      <c r="AA164" s="47">
        <f>F164+I164+L164+O164+R164+U164+X164</f>
        <v>6</v>
      </c>
    </row>
    <row r="165" spans="1:27" s="1" customFormat="1" x14ac:dyDescent="0.25">
      <c r="A165" s="29" t="s">
        <v>31</v>
      </c>
      <c r="B165" s="101">
        <v>6220</v>
      </c>
      <c r="C165" s="101">
        <v>9</v>
      </c>
      <c r="D165" s="51">
        <v>28</v>
      </c>
      <c r="E165" s="50">
        <v>3</v>
      </c>
      <c r="F165" s="49">
        <f>D165+E165</f>
        <v>31</v>
      </c>
      <c r="G165" s="100">
        <v>2</v>
      </c>
      <c r="H165" s="100">
        <v>0</v>
      </c>
      <c r="I165" s="99">
        <f>G165+H165</f>
        <v>2</v>
      </c>
      <c r="J165" s="51"/>
      <c r="K165" s="50"/>
      <c r="L165" s="49">
        <f>J165+K165</f>
        <v>0</v>
      </c>
      <c r="M165" s="51"/>
      <c r="N165" s="100"/>
      <c r="O165" s="99">
        <f>M165+N165</f>
        <v>0</v>
      </c>
      <c r="P165" s="51">
        <v>1</v>
      </c>
      <c r="Q165" s="50">
        <v>0</v>
      </c>
      <c r="R165" s="49">
        <f>P165+Q165</f>
        <v>1</v>
      </c>
      <c r="S165" s="100"/>
      <c r="T165" s="100"/>
      <c r="U165" s="99">
        <f>S165+T165</f>
        <v>0</v>
      </c>
      <c r="V165" s="51"/>
      <c r="W165" s="50"/>
      <c r="X165" s="49">
        <f>V165+W165</f>
        <v>0</v>
      </c>
      <c r="Y165" s="102">
        <f>D165+G165+J165+M165+P165+S165+V165</f>
        <v>31</v>
      </c>
      <c r="Z165" s="48">
        <f>E165+H165+K165+N165+Q165+T165+W165</f>
        <v>3</v>
      </c>
      <c r="AA165" s="47">
        <f>F165+I165+L165+O165+R165+U165+X165</f>
        <v>34</v>
      </c>
    </row>
    <row r="166" spans="1:27" s="1" customFormat="1" x14ac:dyDescent="0.25">
      <c r="A166" s="29" t="s">
        <v>30</v>
      </c>
      <c r="B166" s="101">
        <v>6220</v>
      </c>
      <c r="C166" s="101">
        <v>9</v>
      </c>
      <c r="D166" s="51">
        <v>1</v>
      </c>
      <c r="E166" s="50">
        <v>0</v>
      </c>
      <c r="F166" s="49">
        <f>D166+E166</f>
        <v>1</v>
      </c>
      <c r="G166" s="100"/>
      <c r="H166" s="100"/>
      <c r="I166" s="99">
        <f>G166+H166</f>
        <v>0</v>
      </c>
      <c r="J166" s="51"/>
      <c r="K166" s="50"/>
      <c r="L166" s="49">
        <f>J166+K166</f>
        <v>0</v>
      </c>
      <c r="M166" s="51"/>
      <c r="N166" s="100"/>
      <c r="O166" s="99">
        <f>M166+N166</f>
        <v>0</v>
      </c>
      <c r="P166" s="51"/>
      <c r="Q166" s="50"/>
      <c r="R166" s="49">
        <f>P166+Q166</f>
        <v>0</v>
      </c>
      <c r="S166" s="100"/>
      <c r="T166" s="100"/>
      <c r="U166" s="99">
        <f>S166+T166</f>
        <v>0</v>
      </c>
      <c r="V166" s="51"/>
      <c r="W166" s="50"/>
      <c r="X166" s="49">
        <f>V166+W166</f>
        <v>0</v>
      </c>
      <c r="Y166" s="102">
        <f>D166+G166+J166+M166+P166+S166+V166</f>
        <v>1</v>
      </c>
      <c r="Z166" s="48">
        <f>E166+H166+K166+N166+Q166+T166+W166</f>
        <v>0</v>
      </c>
      <c r="AA166" s="47">
        <f>F166+I166+L166+O166+R166+U166+X166</f>
        <v>1</v>
      </c>
    </row>
    <row r="167" spans="1:27" s="1" customFormat="1" x14ac:dyDescent="0.25">
      <c r="A167" s="29" t="s">
        <v>29</v>
      </c>
      <c r="B167" s="101">
        <v>6221</v>
      </c>
      <c r="C167" s="101">
        <v>9</v>
      </c>
      <c r="D167" s="51">
        <v>3</v>
      </c>
      <c r="E167" s="50">
        <v>1</v>
      </c>
      <c r="F167" s="49">
        <f>D167+E167</f>
        <v>4</v>
      </c>
      <c r="G167" s="105"/>
      <c r="H167" s="105"/>
      <c r="I167" s="99">
        <f>G167+H167</f>
        <v>0</v>
      </c>
      <c r="J167" s="104"/>
      <c r="K167" s="103"/>
      <c r="L167" s="49">
        <f>J167+K167</f>
        <v>0</v>
      </c>
      <c r="M167" s="104"/>
      <c r="N167" s="105"/>
      <c r="O167" s="99">
        <f>M167+N167</f>
        <v>0</v>
      </c>
      <c r="P167" s="104"/>
      <c r="Q167" s="103"/>
      <c r="R167" s="49">
        <f>P167+Q167</f>
        <v>0</v>
      </c>
      <c r="S167" s="100">
        <v>1</v>
      </c>
      <c r="T167" s="100">
        <v>1</v>
      </c>
      <c r="U167" s="99">
        <f>S167+T167</f>
        <v>2</v>
      </c>
      <c r="V167" s="51"/>
      <c r="W167" s="50"/>
      <c r="X167" s="49">
        <f>V167+W167</f>
        <v>0</v>
      </c>
      <c r="Y167" s="102">
        <f>D167+G167+J167+M167+P167+S167+V167</f>
        <v>4</v>
      </c>
      <c r="Z167" s="48">
        <f>E167+H167+K167+N167+Q167+T167+W167</f>
        <v>2</v>
      </c>
      <c r="AA167" s="47">
        <f>F167+I167+L167+O167+R167+U167+X167</f>
        <v>6</v>
      </c>
    </row>
    <row r="168" spans="1:27" s="1" customFormat="1" x14ac:dyDescent="0.25">
      <c r="A168" s="29" t="s">
        <v>28</v>
      </c>
      <c r="B168" s="101">
        <v>6230</v>
      </c>
      <c r="C168" s="101">
        <v>6</v>
      </c>
      <c r="D168" s="51">
        <v>11</v>
      </c>
      <c r="E168" s="50">
        <v>2</v>
      </c>
      <c r="F168" s="49">
        <f>D168+E168</f>
        <v>13</v>
      </c>
      <c r="G168" s="100">
        <v>0</v>
      </c>
      <c r="H168" s="100">
        <v>1</v>
      </c>
      <c r="I168" s="99">
        <f>G168+H168</f>
        <v>1</v>
      </c>
      <c r="J168" s="51"/>
      <c r="K168" s="50"/>
      <c r="L168" s="49">
        <f>J168+K168</f>
        <v>0</v>
      </c>
      <c r="M168" s="51"/>
      <c r="N168" s="100"/>
      <c r="O168" s="99">
        <f>M168+N168</f>
        <v>0</v>
      </c>
      <c r="P168" s="51"/>
      <c r="Q168" s="50"/>
      <c r="R168" s="49">
        <f>P168+Q168</f>
        <v>0</v>
      </c>
      <c r="S168" s="100">
        <v>1</v>
      </c>
      <c r="T168" s="100">
        <v>0</v>
      </c>
      <c r="U168" s="99">
        <f>S168+T168</f>
        <v>1</v>
      </c>
      <c r="V168" s="51">
        <v>2</v>
      </c>
      <c r="W168" s="50">
        <v>1</v>
      </c>
      <c r="X168" s="49">
        <f>V168+W168</f>
        <v>3</v>
      </c>
      <c r="Y168" s="102">
        <f>D168+G168+J168+M168+P168+S168+V168</f>
        <v>14</v>
      </c>
      <c r="Z168" s="48">
        <f>E168+H168+K168+N168+Q168+T168+W168</f>
        <v>4</v>
      </c>
      <c r="AA168" s="47">
        <f>F168+I168+L168+O168+R168+U168+X168</f>
        <v>18</v>
      </c>
    </row>
    <row r="169" spans="1:27" s="1" customFormat="1" x14ac:dyDescent="0.25">
      <c r="A169" s="29" t="s">
        <v>27</v>
      </c>
      <c r="B169" s="101">
        <v>6231</v>
      </c>
      <c r="C169" s="101">
        <v>6</v>
      </c>
      <c r="D169" s="51"/>
      <c r="E169" s="50"/>
      <c r="F169" s="49">
        <f>D169+E169</f>
        <v>0</v>
      </c>
      <c r="G169" s="100"/>
      <c r="H169" s="100"/>
      <c r="I169" s="99">
        <f>G169+H169</f>
        <v>0</v>
      </c>
      <c r="J169" s="51"/>
      <c r="K169" s="50"/>
      <c r="L169" s="49">
        <f>J169+K169</f>
        <v>0</v>
      </c>
      <c r="M169" s="51"/>
      <c r="N169" s="100"/>
      <c r="O169" s="99">
        <f>M169+N169</f>
        <v>0</v>
      </c>
      <c r="P169" s="51"/>
      <c r="Q169" s="50"/>
      <c r="R169" s="49">
        <f>P169+Q169</f>
        <v>0</v>
      </c>
      <c r="S169" s="100"/>
      <c r="T169" s="100"/>
      <c r="U169" s="99">
        <f>S169+T169</f>
        <v>0</v>
      </c>
      <c r="V169" s="51"/>
      <c r="W169" s="50"/>
      <c r="X169" s="49">
        <f>V169+W169</f>
        <v>0</v>
      </c>
      <c r="Y169" s="102">
        <f>D169+G169+J169+M169+P169+S169+V169</f>
        <v>0</v>
      </c>
      <c r="Z169" s="48">
        <f>E169+H169+K169+N169+Q169+T169+W169</f>
        <v>0</v>
      </c>
      <c r="AA169" s="47">
        <f>F169+I169+L169+O169+R169+U169+X169</f>
        <v>0</v>
      </c>
    </row>
    <row r="170" spans="1:27" s="1" customFormat="1" x14ac:dyDescent="0.25">
      <c r="A170" s="29" t="s">
        <v>26</v>
      </c>
      <c r="B170" s="101">
        <v>6232</v>
      </c>
      <c r="C170" s="101">
        <v>6</v>
      </c>
      <c r="D170" s="51"/>
      <c r="E170" s="50"/>
      <c r="F170" s="49">
        <f>D170+E170</f>
        <v>0</v>
      </c>
      <c r="G170" s="100"/>
      <c r="H170" s="100"/>
      <c r="I170" s="99">
        <f>G170+H170</f>
        <v>0</v>
      </c>
      <c r="J170" s="51"/>
      <c r="K170" s="50"/>
      <c r="L170" s="49">
        <f>J170+K170</f>
        <v>0</v>
      </c>
      <c r="M170" s="51">
        <v>1</v>
      </c>
      <c r="N170" s="100">
        <v>0</v>
      </c>
      <c r="O170" s="99">
        <f>M170+N170</f>
        <v>1</v>
      </c>
      <c r="P170" s="51"/>
      <c r="Q170" s="50"/>
      <c r="R170" s="49">
        <f>P170+Q170</f>
        <v>0</v>
      </c>
      <c r="S170" s="100">
        <v>3</v>
      </c>
      <c r="T170" s="100">
        <v>0</v>
      </c>
      <c r="U170" s="99">
        <f>S170+T170</f>
        <v>3</v>
      </c>
      <c r="V170" s="51"/>
      <c r="W170" s="50"/>
      <c r="X170" s="49">
        <f>V170+W170</f>
        <v>0</v>
      </c>
      <c r="Y170" s="102">
        <f>D170+G170+J170+M170+P170+S170+V170</f>
        <v>4</v>
      </c>
      <c r="Z170" s="48">
        <f>E170+H170+K170+N170+Q170+T170+W170</f>
        <v>0</v>
      </c>
      <c r="AA170" s="47">
        <f>F170+I170+L170+O170+R170+U170+X170</f>
        <v>4</v>
      </c>
    </row>
    <row r="171" spans="1:27" s="1" customFormat="1" x14ac:dyDescent="0.25">
      <c r="A171" s="29" t="s">
        <v>25</v>
      </c>
      <c r="B171" s="101">
        <v>6233</v>
      </c>
      <c r="C171" s="101">
        <v>6</v>
      </c>
      <c r="D171" s="51"/>
      <c r="E171" s="50"/>
      <c r="F171" s="49">
        <f>D171+E171</f>
        <v>0</v>
      </c>
      <c r="G171" s="100"/>
      <c r="H171" s="100"/>
      <c r="I171" s="49">
        <f>G171+H171</f>
        <v>0</v>
      </c>
      <c r="J171" s="51"/>
      <c r="K171" s="50"/>
      <c r="L171" s="49">
        <f>J171+K171</f>
        <v>0</v>
      </c>
      <c r="M171" s="51"/>
      <c r="N171" s="100"/>
      <c r="O171" s="49">
        <f>M171+N171</f>
        <v>0</v>
      </c>
      <c r="P171" s="51"/>
      <c r="Q171" s="50"/>
      <c r="R171" s="49">
        <f>P171+Q171</f>
        <v>0</v>
      </c>
      <c r="S171" s="100">
        <v>1</v>
      </c>
      <c r="T171" s="100">
        <v>0</v>
      </c>
      <c r="U171" s="99">
        <f>S171+T171</f>
        <v>1</v>
      </c>
      <c r="V171" s="51"/>
      <c r="W171" s="50"/>
      <c r="X171" s="99">
        <f>V171+W171</f>
        <v>0</v>
      </c>
      <c r="Y171" s="102">
        <f>D171+G171+J171+M171+P171+S171+V171</f>
        <v>1</v>
      </c>
      <c r="Z171" s="48">
        <f>E171+H171+K171+N171+Q171+T171+W171</f>
        <v>0</v>
      </c>
      <c r="AA171" s="47">
        <f>F171+I171+L171+O171+R171+U171+X171</f>
        <v>1</v>
      </c>
    </row>
    <row r="172" spans="1:27" s="1" customFormat="1" x14ac:dyDescent="0.25">
      <c r="A172" s="29" t="s">
        <v>24</v>
      </c>
      <c r="B172" s="101">
        <v>6234</v>
      </c>
      <c r="C172" s="101">
        <v>6</v>
      </c>
      <c r="D172" s="51"/>
      <c r="E172" s="50"/>
      <c r="F172" s="49">
        <f>D172+E172</f>
        <v>0</v>
      </c>
      <c r="G172" s="100"/>
      <c r="H172" s="100"/>
      <c r="I172" s="49">
        <f>G172+H172</f>
        <v>0</v>
      </c>
      <c r="J172" s="51"/>
      <c r="K172" s="50"/>
      <c r="L172" s="49">
        <f>J172+K172</f>
        <v>0</v>
      </c>
      <c r="M172" s="51"/>
      <c r="N172" s="100"/>
      <c r="O172" s="49">
        <f>M172+N172</f>
        <v>0</v>
      </c>
      <c r="P172" s="51"/>
      <c r="Q172" s="50"/>
      <c r="R172" s="49">
        <f>P172+Q172</f>
        <v>0</v>
      </c>
      <c r="S172" s="100"/>
      <c r="T172" s="100"/>
      <c r="U172" s="99">
        <f>S172+T172</f>
        <v>0</v>
      </c>
      <c r="V172" s="51"/>
      <c r="W172" s="50"/>
      <c r="X172" s="99">
        <f>V172+W172</f>
        <v>0</v>
      </c>
      <c r="Y172" s="102">
        <f>D172+G172+J172+M172+P172+S172+V172</f>
        <v>0</v>
      </c>
      <c r="Z172" s="48">
        <f>E172+H172+K172+N172+Q172+T172+W172</f>
        <v>0</v>
      </c>
      <c r="AA172" s="47">
        <f>F172+I172+L172+O172+R172+U172+X172</f>
        <v>0</v>
      </c>
    </row>
    <row r="173" spans="1:27" s="1" customFormat="1" ht="13.8" thickBot="1" x14ac:dyDescent="0.3">
      <c r="A173" s="29" t="s">
        <v>23</v>
      </c>
      <c r="B173" s="101">
        <v>6248</v>
      </c>
      <c r="C173" s="101">
        <v>6</v>
      </c>
      <c r="D173" s="51">
        <v>3</v>
      </c>
      <c r="E173" s="50">
        <v>0</v>
      </c>
      <c r="F173" s="49">
        <f>D173+E173</f>
        <v>3</v>
      </c>
      <c r="G173" s="100"/>
      <c r="H173" s="100"/>
      <c r="I173" s="99">
        <f>G173+H173</f>
        <v>0</v>
      </c>
      <c r="J173" s="51"/>
      <c r="K173" s="50"/>
      <c r="L173" s="49">
        <f>J173+K173</f>
        <v>0</v>
      </c>
      <c r="M173" s="51"/>
      <c r="N173" s="100"/>
      <c r="O173" s="99">
        <f>M173+N173</f>
        <v>0</v>
      </c>
      <c r="P173" s="51"/>
      <c r="Q173" s="50"/>
      <c r="R173" s="49">
        <f>P173+Q173</f>
        <v>0</v>
      </c>
      <c r="S173" s="100"/>
      <c r="T173" s="100"/>
      <c r="U173" s="99">
        <f>S173+T173</f>
        <v>0</v>
      </c>
      <c r="V173" s="51"/>
      <c r="W173" s="50"/>
      <c r="X173" s="49">
        <f>V173+W173</f>
        <v>0</v>
      </c>
      <c r="Y173" s="98">
        <f>D173+G173+J173+M173+P173+S173+V173</f>
        <v>3</v>
      </c>
      <c r="Z173" s="97">
        <f>E173+H173+K173+N173+Q173+T173+W173</f>
        <v>0</v>
      </c>
      <c r="AA173" s="96">
        <f>F173+I173+L173+O173+R173+U173+X173</f>
        <v>3</v>
      </c>
    </row>
    <row r="174" spans="1:27" s="1" customFormat="1" ht="13.8" thickBot="1" x14ac:dyDescent="0.3">
      <c r="A174" s="64" t="s">
        <v>22</v>
      </c>
      <c r="B174" s="63"/>
      <c r="C174" s="63"/>
      <c r="D174" s="95">
        <f>SUBTOTAL(9,D164:D173)</f>
        <v>46</v>
      </c>
      <c r="E174" s="94">
        <f>SUBTOTAL(9,E164:E173)</f>
        <v>6</v>
      </c>
      <c r="F174" s="93">
        <f>SUBTOTAL(9,F164:F173)</f>
        <v>52</v>
      </c>
      <c r="G174" s="94">
        <f>SUBTOTAL(9,G164:G173)</f>
        <v>2</v>
      </c>
      <c r="H174" s="94">
        <f>SUBTOTAL(9,H164:H173)</f>
        <v>1</v>
      </c>
      <c r="I174" s="94">
        <f>SUBTOTAL(9,I164:I173)</f>
        <v>3</v>
      </c>
      <c r="J174" s="95">
        <f>SUBTOTAL(9,J164:J173)</f>
        <v>0</v>
      </c>
      <c r="K174" s="94">
        <f>SUBTOTAL(9,K164:K173)</f>
        <v>0</v>
      </c>
      <c r="L174" s="93">
        <f>SUBTOTAL(9,L164:L173)</f>
        <v>0</v>
      </c>
      <c r="M174" s="95">
        <f>SUBTOTAL(9,M164:M173)</f>
        <v>2</v>
      </c>
      <c r="N174" s="94">
        <f>SUBTOTAL(9,N164:N173)</f>
        <v>0</v>
      </c>
      <c r="O174" s="94">
        <f>SUBTOTAL(9,O164:O173)</f>
        <v>2</v>
      </c>
      <c r="P174" s="95">
        <f>SUBTOTAL(9,P164:P173)</f>
        <v>1</v>
      </c>
      <c r="Q174" s="94">
        <f>SUBTOTAL(9,Q164:Q173)</f>
        <v>0</v>
      </c>
      <c r="R174" s="93">
        <f>SUBTOTAL(9,R164:R173)</f>
        <v>1</v>
      </c>
      <c r="S174" s="94">
        <f>SUBTOTAL(9,S164:S173)</f>
        <v>11</v>
      </c>
      <c r="T174" s="94">
        <f>SUBTOTAL(9,T164:T173)</f>
        <v>1</v>
      </c>
      <c r="U174" s="94">
        <f>SUBTOTAL(9,U164:U173)</f>
        <v>12</v>
      </c>
      <c r="V174" s="95">
        <f>SUBTOTAL(9,V164:V173)</f>
        <v>2</v>
      </c>
      <c r="W174" s="94">
        <f>SUBTOTAL(9,W164:W173)</f>
        <v>1</v>
      </c>
      <c r="X174" s="93">
        <f>SUBTOTAL(9,X164:X173)</f>
        <v>3</v>
      </c>
      <c r="Y174" s="92">
        <f>D174+G174+J174+M174+P174+S174+V174</f>
        <v>64</v>
      </c>
      <c r="Z174" s="92">
        <f>E174+H174+K174+N174+Q174+T174+W174</f>
        <v>9</v>
      </c>
      <c r="AA174" s="91">
        <f>SUBTOTAL(9,AA164:AA173)</f>
        <v>73</v>
      </c>
    </row>
    <row r="175" spans="1:27" x14ac:dyDescent="0.25">
      <c r="A175" s="90"/>
      <c r="B175" s="89"/>
      <c r="C175" s="89"/>
      <c r="D175" s="88"/>
      <c r="E175" s="87"/>
      <c r="F175" s="86"/>
      <c r="G175" s="87"/>
      <c r="H175" s="87"/>
      <c r="I175" s="87"/>
      <c r="J175" s="88"/>
      <c r="K175" s="87"/>
      <c r="L175" s="86"/>
      <c r="M175" s="88"/>
      <c r="N175" s="87"/>
      <c r="O175" s="87"/>
      <c r="P175" s="88"/>
      <c r="Q175" s="87"/>
      <c r="R175" s="86"/>
      <c r="S175" s="87"/>
      <c r="T175" s="87"/>
      <c r="U175" s="87"/>
      <c r="V175" s="88"/>
      <c r="W175" s="87"/>
      <c r="X175" s="86"/>
      <c r="Y175" s="85"/>
      <c r="Z175" s="85"/>
      <c r="AA175" s="84"/>
    </row>
    <row r="176" spans="1:27" s="2" customFormat="1" x14ac:dyDescent="0.25">
      <c r="A176" s="76" t="s">
        <v>21</v>
      </c>
      <c r="B176" s="15">
        <v>6050</v>
      </c>
      <c r="C176" s="15">
        <v>5</v>
      </c>
      <c r="D176" s="76">
        <v>12</v>
      </c>
      <c r="E176" s="16">
        <v>1</v>
      </c>
      <c r="F176" s="12">
        <f>D176+E176</f>
        <v>13</v>
      </c>
      <c r="G176" s="82">
        <v>2</v>
      </c>
      <c r="H176" s="82">
        <v>0</v>
      </c>
      <c r="I176" s="13">
        <f>G176+H176</f>
        <v>2</v>
      </c>
      <c r="J176" s="83"/>
      <c r="K176" s="82"/>
      <c r="L176" s="12">
        <f>J176+K176</f>
        <v>0</v>
      </c>
      <c r="M176" s="83"/>
      <c r="N176" s="82"/>
      <c r="O176" s="13">
        <f>M176+N176</f>
        <v>0</v>
      </c>
      <c r="P176" s="83"/>
      <c r="Q176" s="82"/>
      <c r="R176" s="12">
        <f>P176+Q176</f>
        <v>0</v>
      </c>
      <c r="S176" s="82"/>
      <c r="T176" s="82"/>
      <c r="U176" s="13">
        <f>S176+T176</f>
        <v>0</v>
      </c>
      <c r="V176" s="83">
        <v>1</v>
      </c>
      <c r="W176" s="82">
        <v>1</v>
      </c>
      <c r="X176" s="12">
        <f>V176+W176</f>
        <v>2</v>
      </c>
      <c r="Y176" s="17">
        <f>D176+G176+J176+M176+P176+S176+V176</f>
        <v>15</v>
      </c>
      <c r="Z176" s="11">
        <f>E176+H176+K176+N176+Q176+T176+W176</f>
        <v>2</v>
      </c>
      <c r="AA176" s="10">
        <f>F176+I176+L176+O176+R176+U176+X176</f>
        <v>17</v>
      </c>
    </row>
    <row r="177" spans="1:27" s="1" customFormat="1" ht="13.8" thickBot="1" x14ac:dyDescent="0.3">
      <c r="A177" s="76"/>
      <c r="B177" s="15"/>
      <c r="C177" s="15"/>
      <c r="D177" s="76"/>
      <c r="E177" s="16"/>
      <c r="F177" s="12"/>
      <c r="G177" s="82"/>
      <c r="H177" s="82"/>
      <c r="I177" s="13"/>
      <c r="J177" s="83"/>
      <c r="K177" s="82"/>
      <c r="L177" s="12"/>
      <c r="M177" s="83"/>
      <c r="N177" s="82"/>
      <c r="O177" s="13"/>
      <c r="P177" s="83"/>
      <c r="Q177" s="82"/>
      <c r="R177" s="12"/>
      <c r="S177" s="82"/>
      <c r="T177" s="82"/>
      <c r="U177" s="13"/>
      <c r="V177" s="83"/>
      <c r="W177" s="82"/>
      <c r="X177" s="12"/>
      <c r="Y177" s="11"/>
      <c r="Z177" s="11"/>
      <c r="AA177" s="10"/>
    </row>
    <row r="178" spans="1:27" ht="13.8" thickBot="1" x14ac:dyDescent="0.3">
      <c r="A178" s="81" t="s">
        <v>20</v>
      </c>
      <c r="B178" s="80"/>
      <c r="C178" s="80"/>
      <c r="D178" s="79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7"/>
    </row>
    <row r="179" spans="1:27" s="1" customFormat="1" x14ac:dyDescent="0.25">
      <c r="A179" s="76" t="s">
        <v>5</v>
      </c>
      <c r="B179" s="15"/>
      <c r="C179" s="15">
        <v>7</v>
      </c>
      <c r="D179" s="18">
        <f>D158+D164+D162</f>
        <v>7</v>
      </c>
      <c r="E179" s="13">
        <f>E158+E164+E162</f>
        <v>6</v>
      </c>
      <c r="F179" s="12">
        <f>F158+F164+F162</f>
        <v>13</v>
      </c>
      <c r="G179" s="18">
        <f>G158+G164+G162</f>
        <v>1</v>
      </c>
      <c r="H179" s="13">
        <f>H158+H164+H162</f>
        <v>0</v>
      </c>
      <c r="I179" s="12">
        <f>I158+I164+I162</f>
        <v>1</v>
      </c>
      <c r="J179" s="18">
        <f>J158+J164+J162</f>
        <v>0</v>
      </c>
      <c r="K179" s="13">
        <f>K158+K164+K162</f>
        <v>0</v>
      </c>
      <c r="L179" s="12">
        <f>L158+L164+L162</f>
        <v>0</v>
      </c>
      <c r="M179" s="18">
        <f>M158+M164+M162</f>
        <v>1</v>
      </c>
      <c r="N179" s="13">
        <f>N158+N164+N162</f>
        <v>0</v>
      </c>
      <c r="O179" s="12">
        <f>O158+O164+O162</f>
        <v>1</v>
      </c>
      <c r="P179" s="18">
        <f>P158+P164+P162</f>
        <v>0</v>
      </c>
      <c r="Q179" s="13">
        <f>Q158+Q164+Q162</f>
        <v>0</v>
      </c>
      <c r="R179" s="12">
        <f>R158+R164+R162</f>
        <v>0</v>
      </c>
      <c r="S179" s="18">
        <f>S158+S164+S162</f>
        <v>8</v>
      </c>
      <c r="T179" s="13">
        <f>T158+T164+T162</f>
        <v>3</v>
      </c>
      <c r="U179" s="12">
        <f>U158+U164+U162</f>
        <v>11</v>
      </c>
      <c r="V179" s="18">
        <f>V158+V164+V162</f>
        <v>1</v>
      </c>
      <c r="W179" s="13">
        <f>W158+W164+W162</f>
        <v>0</v>
      </c>
      <c r="X179" s="12">
        <f>X158+X164+X162</f>
        <v>1</v>
      </c>
      <c r="Y179" s="17">
        <f>D179+G179+J179+M179+P179+S179+V179</f>
        <v>18</v>
      </c>
      <c r="Z179" s="11">
        <f>E179+H179+K179+N179+Q179+T179+W179</f>
        <v>9</v>
      </c>
      <c r="AA179" s="10">
        <f>Y179+Z179</f>
        <v>27</v>
      </c>
    </row>
    <row r="180" spans="1:27" s="1" customFormat="1" x14ac:dyDescent="0.25">
      <c r="A180" s="76" t="s">
        <v>19</v>
      </c>
      <c r="B180" s="15"/>
      <c r="C180" s="15">
        <v>9</v>
      </c>
      <c r="D180" s="18">
        <f>D167+D166+D165</f>
        <v>32</v>
      </c>
      <c r="E180" s="13">
        <f>E167+E166+E165</f>
        <v>4</v>
      </c>
      <c r="F180" s="12">
        <f>F167+F166+F165</f>
        <v>36</v>
      </c>
      <c r="G180" s="18">
        <f>G167+G166+G165</f>
        <v>2</v>
      </c>
      <c r="H180" s="13">
        <f>H167+H166+H165</f>
        <v>0</v>
      </c>
      <c r="I180" s="12">
        <f>I167+I166+I165</f>
        <v>2</v>
      </c>
      <c r="J180" s="18">
        <f>J167+J166+J165</f>
        <v>0</v>
      </c>
      <c r="K180" s="13">
        <f>K167+K166+K165</f>
        <v>0</v>
      </c>
      <c r="L180" s="12">
        <f>L167+L166+L165</f>
        <v>0</v>
      </c>
      <c r="M180" s="18">
        <f>M167+M166+M165</f>
        <v>0</v>
      </c>
      <c r="N180" s="13">
        <f>N167+N166+N165</f>
        <v>0</v>
      </c>
      <c r="O180" s="12">
        <f>O167+O166+O165</f>
        <v>0</v>
      </c>
      <c r="P180" s="18">
        <f>P167+P166+P165</f>
        <v>1</v>
      </c>
      <c r="Q180" s="13">
        <f>Q167+Q166+Q165</f>
        <v>0</v>
      </c>
      <c r="R180" s="12">
        <f>R167+R166+R165</f>
        <v>1</v>
      </c>
      <c r="S180" s="18">
        <f>S167+S166+S165</f>
        <v>1</v>
      </c>
      <c r="T180" s="13">
        <f>T167+T166+T165</f>
        <v>1</v>
      </c>
      <c r="U180" s="12">
        <f>U167+U166+U165</f>
        <v>2</v>
      </c>
      <c r="V180" s="18">
        <f>V167+V166+V165</f>
        <v>0</v>
      </c>
      <c r="W180" s="13">
        <f>W167+W166+W165</f>
        <v>0</v>
      </c>
      <c r="X180" s="12">
        <f>X167+X166+X165</f>
        <v>0</v>
      </c>
      <c r="Y180" s="18">
        <f>Y167+Y166+Y165</f>
        <v>36</v>
      </c>
      <c r="Z180" s="13">
        <f>Z167+Z166+Z165</f>
        <v>5</v>
      </c>
      <c r="AA180" s="12">
        <f>AA167+AA166+AA165</f>
        <v>41</v>
      </c>
    </row>
    <row r="181" spans="1:27" s="1" customFormat="1" ht="13.8" thickBot="1" x14ac:dyDescent="0.3">
      <c r="A181" s="75" t="s">
        <v>4</v>
      </c>
      <c r="B181" s="74"/>
      <c r="C181" s="74">
        <v>6</v>
      </c>
      <c r="D181" s="73">
        <f>D159+D168+D169+D170+D171+D173</f>
        <v>14</v>
      </c>
      <c r="E181" s="72">
        <f>E159+E168+E169+E170+E171+E173</f>
        <v>2</v>
      </c>
      <c r="F181" s="71">
        <f>F159+F168+F169+F170+F171+F173</f>
        <v>16</v>
      </c>
      <c r="G181" s="73">
        <f>G159+G168+G169+G170+G171+G173</f>
        <v>0</v>
      </c>
      <c r="H181" s="72">
        <f>H159+H168+H169+H170+H171+H173</f>
        <v>1</v>
      </c>
      <c r="I181" s="71">
        <f>I159+I168+I169+I170+I171+I173</f>
        <v>1</v>
      </c>
      <c r="J181" s="73">
        <f>J159+J168+J169+J170+J171+J173</f>
        <v>0</v>
      </c>
      <c r="K181" s="72">
        <f>K159+K168+K169+K170+K171+K173</f>
        <v>0</v>
      </c>
      <c r="L181" s="71">
        <f>L159+L168+L169+L170+L171+L173</f>
        <v>0</v>
      </c>
      <c r="M181" s="73">
        <f>M159+M168+M169+M170+M171+M173</f>
        <v>1</v>
      </c>
      <c r="N181" s="72">
        <f>N159+N168+N169+N170+N171+N173</f>
        <v>0</v>
      </c>
      <c r="O181" s="71">
        <f>O159+O168+O169+O170+O171+O173</f>
        <v>1</v>
      </c>
      <c r="P181" s="73">
        <f>P159+P168+P169+P170+P171+P173</f>
        <v>0</v>
      </c>
      <c r="Q181" s="72">
        <f>Q159+Q168+Q169+Q170+Q171+Q173</f>
        <v>0</v>
      </c>
      <c r="R181" s="71">
        <f>R159+R168+R169+R170+R171+R173</f>
        <v>0</v>
      </c>
      <c r="S181" s="73">
        <f>S159+S168+S169+S170+S171+S173</f>
        <v>5</v>
      </c>
      <c r="T181" s="72">
        <f>T159+T168+T169+T170+T171+T173</f>
        <v>0</v>
      </c>
      <c r="U181" s="71">
        <f>U159+U168+U169+U170+U171+U173</f>
        <v>5</v>
      </c>
      <c r="V181" s="73">
        <f>V159+V168+V169+V170+V171+V173</f>
        <v>2</v>
      </c>
      <c r="W181" s="72">
        <f>W159+W168+W169+W170+W171+W173</f>
        <v>1</v>
      </c>
      <c r="X181" s="71">
        <f>X159+X168+X169+X170+X171+X173</f>
        <v>3</v>
      </c>
      <c r="Y181" s="73">
        <f>Y159+Y168+Y169+Y170+Y171+Y173</f>
        <v>22</v>
      </c>
      <c r="Z181" s="72">
        <f>Z159+Z168+Z169+Z170+Z171+Z173</f>
        <v>4</v>
      </c>
      <c r="AA181" s="71">
        <f>AA159+AA168+AA169+AA170+AA171+AA173</f>
        <v>26</v>
      </c>
    </row>
    <row r="182" spans="1:27" s="1" customFormat="1" ht="13.8" thickBot="1" x14ac:dyDescent="0.3">
      <c r="A182" s="69" t="s">
        <v>0</v>
      </c>
      <c r="B182" s="70"/>
      <c r="C182" s="70"/>
      <c r="D182" s="69">
        <f>SUBTOTAL(9,D156:D176)</f>
        <v>65</v>
      </c>
      <c r="E182" s="68">
        <f>SUBTOTAL(9,E156:E176)</f>
        <v>13</v>
      </c>
      <c r="F182" s="67">
        <f>SUBTOTAL(9,F156:F176)</f>
        <v>78</v>
      </c>
      <c r="G182" s="68">
        <f>SUBTOTAL(9,G156:G176)</f>
        <v>5</v>
      </c>
      <c r="H182" s="68">
        <f>SUBTOTAL(9,H156:H176)</f>
        <v>1</v>
      </c>
      <c r="I182" s="67">
        <f>SUBTOTAL(9,I156:I176)</f>
        <v>6</v>
      </c>
      <c r="J182" s="69">
        <f>SUBTOTAL(9,J156:J176)</f>
        <v>0</v>
      </c>
      <c r="K182" s="68">
        <f>SUBTOTAL(9,K156:K176)</f>
        <v>0</v>
      </c>
      <c r="L182" s="67">
        <f>SUBTOTAL(9,L156:L176)</f>
        <v>0</v>
      </c>
      <c r="M182" s="69">
        <f>SUBTOTAL(9,M156:M176)</f>
        <v>2</v>
      </c>
      <c r="N182" s="68">
        <f>SUBTOTAL(9,N156:N176)</f>
        <v>0</v>
      </c>
      <c r="O182" s="67">
        <f>SUBTOTAL(9,O156:O176)</f>
        <v>2</v>
      </c>
      <c r="P182" s="69">
        <f>SUBTOTAL(9,P156:P176)</f>
        <v>1</v>
      </c>
      <c r="Q182" s="68">
        <f>SUBTOTAL(9,Q156:Q176)</f>
        <v>0</v>
      </c>
      <c r="R182" s="67">
        <f>SUBTOTAL(9,R156:R176)</f>
        <v>1</v>
      </c>
      <c r="S182" s="68">
        <f>SUBTOTAL(9,S156:S176)</f>
        <v>14</v>
      </c>
      <c r="T182" s="68">
        <f>SUBTOTAL(9,T156:T176)</f>
        <v>4</v>
      </c>
      <c r="U182" s="67">
        <f>SUBTOTAL(9,U156:U176)</f>
        <v>18</v>
      </c>
      <c r="V182" s="69">
        <f>SUBTOTAL(9,V156:V176)</f>
        <v>4</v>
      </c>
      <c r="W182" s="68">
        <f>SUBTOTAL(9,W156:W176)</f>
        <v>2</v>
      </c>
      <c r="X182" s="67">
        <f>SUBTOTAL(9,X156:X176)</f>
        <v>6</v>
      </c>
      <c r="Y182" s="66">
        <f>SUM(Y179:Y181)</f>
        <v>76</v>
      </c>
      <c r="Z182" s="66">
        <f>SUM(Z179:Z181)</f>
        <v>18</v>
      </c>
      <c r="AA182" s="65">
        <f>SUM(AA179:AA181)</f>
        <v>94</v>
      </c>
    </row>
    <row r="183" spans="1:27" s="59" customFormat="1" ht="13.8" thickBot="1" x14ac:dyDescent="0.3">
      <c r="A183" s="64"/>
      <c r="B183" s="63"/>
      <c r="C183" s="63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1"/>
      <c r="Z183" s="61"/>
      <c r="AA183" s="60"/>
    </row>
    <row r="184" spans="1:27" s="1" customFormat="1" ht="13.8" thickBot="1" x14ac:dyDescent="0.3">
      <c r="A184" s="58" t="s">
        <v>18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6"/>
    </row>
    <row r="185" spans="1:27" x14ac:dyDescent="0.25">
      <c r="A185" s="29"/>
      <c r="B185" s="28"/>
      <c r="C185" s="28"/>
      <c r="D185" s="26"/>
      <c r="E185" s="25"/>
      <c r="F185" s="24"/>
      <c r="G185" s="27"/>
      <c r="H185" s="27"/>
      <c r="I185" s="27"/>
      <c r="J185" s="26"/>
      <c r="K185" s="25"/>
      <c r="L185" s="24"/>
      <c r="M185" s="26"/>
      <c r="N185" s="27"/>
      <c r="O185" s="27"/>
      <c r="P185" s="26"/>
      <c r="Q185" s="25"/>
      <c r="R185" s="24"/>
      <c r="S185" s="27"/>
      <c r="T185" s="27"/>
      <c r="U185" s="27"/>
      <c r="V185" s="26"/>
      <c r="W185" s="25"/>
      <c r="X185" s="24"/>
      <c r="Y185" s="23"/>
      <c r="Z185" s="23"/>
      <c r="AA185" s="22"/>
    </row>
    <row r="186" spans="1:27" s="1" customFormat="1" x14ac:dyDescent="0.25">
      <c r="A186" s="46" t="s">
        <v>17</v>
      </c>
      <c r="B186" s="52">
        <v>7220</v>
      </c>
      <c r="C186" s="52">
        <v>7</v>
      </c>
      <c r="D186" s="51">
        <v>14</v>
      </c>
      <c r="E186" s="50">
        <v>3</v>
      </c>
      <c r="F186" s="49">
        <f>D186+E186</f>
        <v>17</v>
      </c>
      <c r="G186" s="50"/>
      <c r="H186" s="50"/>
      <c r="I186" s="54">
        <f>G186+H186</f>
        <v>0</v>
      </c>
      <c r="J186" s="51"/>
      <c r="K186" s="50"/>
      <c r="L186" s="49">
        <f>J186+K186</f>
        <v>0</v>
      </c>
      <c r="M186" s="51"/>
      <c r="N186" s="50"/>
      <c r="O186" s="49">
        <f>M186+N186</f>
        <v>0</v>
      </c>
      <c r="P186" s="51">
        <v>1</v>
      </c>
      <c r="Q186" s="50">
        <v>0</v>
      </c>
      <c r="R186" s="49">
        <f>P186+Q186</f>
        <v>1</v>
      </c>
      <c r="S186" s="50"/>
      <c r="T186" s="50"/>
      <c r="U186" s="54">
        <f>S186+T186</f>
        <v>0</v>
      </c>
      <c r="V186" s="51">
        <v>0</v>
      </c>
      <c r="W186" s="50">
        <v>1</v>
      </c>
      <c r="X186" s="49">
        <f>V186+W186</f>
        <v>1</v>
      </c>
      <c r="Y186" s="48">
        <f>D186+G186+J186+M186+P186+S186+V186</f>
        <v>15</v>
      </c>
      <c r="Z186" s="48">
        <f>E186+H186+K186+N186+Q186+T186+W186</f>
        <v>4</v>
      </c>
      <c r="AA186" s="47">
        <f>F186+I186+L186+O186+R186+U186+X186</f>
        <v>19</v>
      </c>
    </row>
    <row r="187" spans="1:27" s="1" customFormat="1" x14ac:dyDescent="0.25">
      <c r="A187" s="46" t="s">
        <v>16</v>
      </c>
      <c r="B187" s="52">
        <v>7220</v>
      </c>
      <c r="C187" s="52">
        <v>8</v>
      </c>
      <c r="D187" s="51"/>
      <c r="E187" s="50"/>
      <c r="F187" s="49">
        <f>D187+E187</f>
        <v>0</v>
      </c>
      <c r="G187" s="50"/>
      <c r="H187" s="50"/>
      <c r="I187" s="54">
        <f>G187+H187</f>
        <v>0</v>
      </c>
      <c r="J187" s="51"/>
      <c r="K187" s="50"/>
      <c r="L187" s="49">
        <f>J187+K187</f>
        <v>0</v>
      </c>
      <c r="M187" s="51"/>
      <c r="N187" s="50"/>
      <c r="O187" s="54">
        <f>M187+N187</f>
        <v>0</v>
      </c>
      <c r="P187" s="51"/>
      <c r="Q187" s="50"/>
      <c r="R187" s="49">
        <f>P187+Q187</f>
        <v>0</v>
      </c>
      <c r="S187" s="50"/>
      <c r="T187" s="50"/>
      <c r="U187" s="54">
        <f>S187+T187</f>
        <v>0</v>
      </c>
      <c r="V187" s="51"/>
      <c r="W187" s="50"/>
      <c r="X187" s="49">
        <f>V187+W187</f>
        <v>0</v>
      </c>
      <c r="Y187" s="48">
        <f>D187+G187+J187+M187+P187+S187+V187</f>
        <v>0</v>
      </c>
      <c r="Z187" s="48">
        <f>E187+H187+K187+N187+Q187+T187+W187</f>
        <v>0</v>
      </c>
      <c r="AA187" s="47">
        <f>F187+I187+L187+O187+R187+U187+X187</f>
        <v>0</v>
      </c>
    </row>
    <row r="188" spans="1:27" s="1" customFormat="1" x14ac:dyDescent="0.25">
      <c r="A188" s="46" t="s">
        <v>15</v>
      </c>
      <c r="B188" s="52">
        <v>7265</v>
      </c>
      <c r="C188" s="52">
        <v>7</v>
      </c>
      <c r="D188" s="51">
        <v>1</v>
      </c>
      <c r="E188" s="50">
        <v>0</v>
      </c>
      <c r="F188" s="49">
        <f>D188+E188</f>
        <v>1</v>
      </c>
      <c r="G188" s="50"/>
      <c r="H188" s="50"/>
      <c r="I188" s="54">
        <f>G188+H188</f>
        <v>0</v>
      </c>
      <c r="J188" s="51"/>
      <c r="K188" s="50"/>
      <c r="L188" s="49">
        <f>J188+K188</f>
        <v>0</v>
      </c>
      <c r="M188" s="51"/>
      <c r="N188" s="50"/>
      <c r="O188" s="54">
        <f>M188+N188</f>
        <v>0</v>
      </c>
      <c r="P188" s="51"/>
      <c r="Q188" s="50"/>
      <c r="R188" s="49">
        <f>P188+Q188</f>
        <v>0</v>
      </c>
      <c r="S188" s="50"/>
      <c r="T188" s="50"/>
      <c r="U188" s="54">
        <f>S188+T188</f>
        <v>0</v>
      </c>
      <c r="V188" s="51"/>
      <c r="W188" s="50"/>
      <c r="X188" s="49">
        <f>V188+W188</f>
        <v>0</v>
      </c>
      <c r="Y188" s="48">
        <f>D188+G188+J188+M188+P188+S188+V188</f>
        <v>1</v>
      </c>
      <c r="Z188" s="48">
        <f>E188+H188+K188+N188+Q188+T188+W188</f>
        <v>0</v>
      </c>
      <c r="AA188" s="47">
        <f>F188+I188+L188+O188+R188+U188+X188</f>
        <v>1</v>
      </c>
    </row>
    <row r="189" spans="1:27" s="1" customFormat="1" x14ac:dyDescent="0.25">
      <c r="A189" s="53" t="s">
        <v>14</v>
      </c>
      <c r="B189" s="52">
        <v>7270</v>
      </c>
      <c r="C189" s="55">
        <v>7</v>
      </c>
      <c r="D189" s="51">
        <v>3</v>
      </c>
      <c r="E189" s="50">
        <v>0</v>
      </c>
      <c r="F189" s="49">
        <f>D189+E189</f>
        <v>3</v>
      </c>
      <c r="G189" s="50"/>
      <c r="H189" s="50"/>
      <c r="I189" s="54">
        <f>G189+H189</f>
        <v>0</v>
      </c>
      <c r="J189" s="51"/>
      <c r="K189" s="50"/>
      <c r="L189" s="49">
        <f>J189+K189</f>
        <v>0</v>
      </c>
      <c r="M189" s="51"/>
      <c r="N189" s="50"/>
      <c r="O189" s="54">
        <f>M189+N189</f>
        <v>0</v>
      </c>
      <c r="P189" s="51"/>
      <c r="Q189" s="50"/>
      <c r="R189" s="49">
        <f>P189+Q189</f>
        <v>0</v>
      </c>
      <c r="S189" s="50"/>
      <c r="T189" s="50"/>
      <c r="U189" s="49">
        <f>S189+T189</f>
        <v>0</v>
      </c>
      <c r="V189" s="51"/>
      <c r="W189" s="50"/>
      <c r="X189" s="49">
        <f>V189+W189</f>
        <v>0</v>
      </c>
      <c r="Y189" s="48">
        <f>D189+G189+J189+M189+P189+S189+V189</f>
        <v>3</v>
      </c>
      <c r="Z189" s="48">
        <f>E189+H189+K189+N189+Q189+T189+W189</f>
        <v>0</v>
      </c>
      <c r="AA189" s="47">
        <f>F189+I189+L189+O189+R189+U189+X189</f>
        <v>3</v>
      </c>
    </row>
    <row r="190" spans="1:27" s="1" customFormat="1" x14ac:dyDescent="0.25">
      <c r="A190" s="53" t="s">
        <v>13</v>
      </c>
      <c r="B190" s="52">
        <v>7270</v>
      </c>
      <c r="C190" s="55">
        <v>8</v>
      </c>
      <c r="D190" s="51"/>
      <c r="E190" s="50"/>
      <c r="F190" s="49">
        <f>D190+E190</f>
        <v>0</v>
      </c>
      <c r="G190" s="50"/>
      <c r="H190" s="50"/>
      <c r="I190" s="54">
        <f>G190+H190</f>
        <v>0</v>
      </c>
      <c r="J190" s="51"/>
      <c r="K190" s="50"/>
      <c r="L190" s="49">
        <f>J190+K190</f>
        <v>0</v>
      </c>
      <c r="M190" s="51"/>
      <c r="N190" s="50"/>
      <c r="O190" s="54">
        <f>M190+N190</f>
        <v>0</v>
      </c>
      <c r="P190" s="51"/>
      <c r="Q190" s="50"/>
      <c r="R190" s="49">
        <f>P190+Q190</f>
        <v>0</v>
      </c>
      <c r="S190" s="50"/>
      <c r="T190" s="50"/>
      <c r="U190" s="49">
        <f>S190+T190</f>
        <v>0</v>
      </c>
      <c r="V190" s="51"/>
      <c r="W190" s="50"/>
      <c r="X190" s="49">
        <f>V190+W190</f>
        <v>0</v>
      </c>
      <c r="Y190" s="48">
        <f>D190+G190+J190+M190+P190+S190+V190</f>
        <v>0</v>
      </c>
      <c r="Z190" s="48">
        <f>E190+H190+K190+N190+Q190+T190+W190</f>
        <v>0</v>
      </c>
      <c r="AA190" s="47">
        <f>F190+I190+L190+O190+R190+U190+X190</f>
        <v>0</v>
      </c>
    </row>
    <row r="191" spans="1:27" s="1" customFormat="1" x14ac:dyDescent="0.25">
      <c r="A191" s="53" t="s">
        <v>12</v>
      </c>
      <c r="B191" s="52">
        <v>7280</v>
      </c>
      <c r="C191" s="55">
        <v>7</v>
      </c>
      <c r="D191" s="51">
        <v>6</v>
      </c>
      <c r="E191" s="50">
        <v>1</v>
      </c>
      <c r="F191" s="49">
        <f>D191+E191</f>
        <v>7</v>
      </c>
      <c r="G191" s="50">
        <v>1</v>
      </c>
      <c r="H191" s="50">
        <v>0</v>
      </c>
      <c r="I191" s="54">
        <f>G191+H191</f>
        <v>1</v>
      </c>
      <c r="J191" s="51"/>
      <c r="K191" s="50"/>
      <c r="L191" s="49">
        <f>J191+K191</f>
        <v>0</v>
      </c>
      <c r="M191" s="51">
        <v>1</v>
      </c>
      <c r="N191" s="50">
        <v>0</v>
      </c>
      <c r="O191" s="54">
        <f>M191+N191</f>
        <v>1</v>
      </c>
      <c r="P191" s="51"/>
      <c r="Q191" s="50"/>
      <c r="R191" s="49">
        <f>P191+Q191</f>
        <v>0</v>
      </c>
      <c r="S191" s="50"/>
      <c r="T191" s="50"/>
      <c r="U191" s="49">
        <f>S191+T191</f>
        <v>0</v>
      </c>
      <c r="V191" s="51"/>
      <c r="W191" s="50"/>
      <c r="X191" s="49">
        <f>V191+W191</f>
        <v>0</v>
      </c>
      <c r="Y191" s="48">
        <f>D191+G191+J191+M191+P191+S191+V191</f>
        <v>8</v>
      </c>
      <c r="Z191" s="48">
        <f>E191+H191+K191+N191+Q191+T191+W191</f>
        <v>1</v>
      </c>
      <c r="AA191" s="47">
        <f>F191+I191+L191+O191+R191+U191+X191</f>
        <v>9</v>
      </c>
    </row>
    <row r="192" spans="1:27" s="1" customFormat="1" x14ac:dyDescent="0.25">
      <c r="A192" s="53" t="s">
        <v>11</v>
      </c>
      <c r="B192" s="52">
        <v>7280</v>
      </c>
      <c r="C192" s="52">
        <v>8</v>
      </c>
      <c r="D192" s="51">
        <v>1</v>
      </c>
      <c r="E192" s="50">
        <v>0</v>
      </c>
      <c r="F192" s="49">
        <f>D192+E192</f>
        <v>1</v>
      </c>
      <c r="G192" s="50"/>
      <c r="H192" s="50"/>
      <c r="I192" s="49">
        <f>G192+H192</f>
        <v>0</v>
      </c>
      <c r="J192" s="51"/>
      <c r="K192" s="50"/>
      <c r="L192" s="49">
        <f>J192+K192</f>
        <v>0</v>
      </c>
      <c r="M192" s="51"/>
      <c r="N192" s="50"/>
      <c r="O192" s="49">
        <f>M192+N192</f>
        <v>0</v>
      </c>
      <c r="P192" s="51"/>
      <c r="Q192" s="50"/>
      <c r="R192" s="49">
        <f>P192+Q192</f>
        <v>0</v>
      </c>
      <c r="S192" s="50"/>
      <c r="T192" s="50"/>
      <c r="U192" s="49">
        <f>S192+T192</f>
        <v>0</v>
      </c>
      <c r="V192" s="51"/>
      <c r="W192" s="50"/>
      <c r="X192" s="49">
        <f>V192+W192</f>
        <v>0</v>
      </c>
      <c r="Y192" s="48">
        <f>D192+G192+J192+M192+P192+S192+V192</f>
        <v>1</v>
      </c>
      <c r="Z192" s="48">
        <f>E192+H192+K192+N192+Q192+T192+W192</f>
        <v>0</v>
      </c>
      <c r="AA192" s="47">
        <f>F192+I192+L192+O192+R192+U192+X192</f>
        <v>1</v>
      </c>
    </row>
    <row r="193" spans="1:27" s="1" customFormat="1" x14ac:dyDescent="0.25">
      <c r="A193" s="46" t="s">
        <v>10</v>
      </c>
      <c r="B193" s="52">
        <v>7285</v>
      </c>
      <c r="C193" s="52">
        <v>7</v>
      </c>
      <c r="D193" s="51">
        <v>2</v>
      </c>
      <c r="E193" s="50">
        <v>0</v>
      </c>
      <c r="F193" s="49">
        <f>D193+E193</f>
        <v>2</v>
      </c>
      <c r="G193" s="50">
        <v>1</v>
      </c>
      <c r="H193" s="50">
        <v>0</v>
      </c>
      <c r="I193" s="49">
        <f>G193+H193</f>
        <v>1</v>
      </c>
      <c r="J193" s="51"/>
      <c r="K193" s="50"/>
      <c r="L193" s="49">
        <f>J193+K193</f>
        <v>0</v>
      </c>
      <c r="M193" s="51"/>
      <c r="N193" s="50"/>
      <c r="O193" s="49">
        <f>M193+N193</f>
        <v>0</v>
      </c>
      <c r="P193" s="51"/>
      <c r="Q193" s="50"/>
      <c r="R193" s="49">
        <f>P193+Q193</f>
        <v>0</v>
      </c>
      <c r="S193" s="50"/>
      <c r="T193" s="50"/>
      <c r="U193" s="49">
        <f>S193+T193</f>
        <v>0</v>
      </c>
      <c r="V193" s="51"/>
      <c r="W193" s="50"/>
      <c r="X193" s="49">
        <f>V193+W193</f>
        <v>0</v>
      </c>
      <c r="Y193" s="48">
        <f>D193+G193+J193+M193+P193+S193+V193</f>
        <v>3</v>
      </c>
      <c r="Z193" s="48">
        <f>E193+H193+K193+N193+Q193+T193+W193</f>
        <v>0</v>
      </c>
      <c r="AA193" s="47">
        <f>F193+I193+L193+O193+R193+U193+X193</f>
        <v>3</v>
      </c>
    </row>
    <row r="194" spans="1:27" s="1" customFormat="1" x14ac:dyDescent="0.25">
      <c r="A194" s="46" t="s">
        <v>9</v>
      </c>
      <c r="B194" s="52">
        <v>7285</v>
      </c>
      <c r="C194" s="52">
        <v>8</v>
      </c>
      <c r="D194" s="51">
        <v>2</v>
      </c>
      <c r="E194" s="50">
        <v>0</v>
      </c>
      <c r="F194" s="49">
        <f>D194+E194</f>
        <v>2</v>
      </c>
      <c r="G194" s="50"/>
      <c r="H194" s="50"/>
      <c r="I194" s="49">
        <f>G194+H194</f>
        <v>0</v>
      </c>
      <c r="J194" s="51"/>
      <c r="K194" s="50"/>
      <c r="L194" s="49">
        <f>J194+K194</f>
        <v>0</v>
      </c>
      <c r="M194" s="51"/>
      <c r="N194" s="50"/>
      <c r="O194" s="49">
        <f>M194+N194</f>
        <v>0</v>
      </c>
      <c r="P194" s="51"/>
      <c r="Q194" s="50"/>
      <c r="R194" s="49">
        <f>P194+Q194</f>
        <v>0</v>
      </c>
      <c r="S194" s="50"/>
      <c r="T194" s="50"/>
      <c r="U194" s="49">
        <f>S194+T194</f>
        <v>0</v>
      </c>
      <c r="V194" s="51"/>
      <c r="W194" s="50"/>
      <c r="X194" s="49">
        <f>V194+W194</f>
        <v>0</v>
      </c>
      <c r="Y194" s="48">
        <f>D194+G194+J194+M194+P194+S194+V194</f>
        <v>2</v>
      </c>
      <c r="Z194" s="48">
        <f>E194+H194+K194+N194+Q194+T194+W194</f>
        <v>0</v>
      </c>
      <c r="AA194" s="47">
        <f>F194+I194+L194+O194+R194+U194+X194</f>
        <v>2</v>
      </c>
    </row>
    <row r="195" spans="1:27" s="1" customFormat="1" x14ac:dyDescent="0.25">
      <c r="A195" s="46" t="s">
        <v>7</v>
      </c>
      <c r="B195" s="52">
        <v>7400</v>
      </c>
      <c r="C195" s="52">
        <v>9</v>
      </c>
      <c r="D195" s="51">
        <v>19</v>
      </c>
      <c r="E195" s="50">
        <v>0</v>
      </c>
      <c r="F195" s="49">
        <f>D195+E195</f>
        <v>19</v>
      </c>
      <c r="G195" s="50">
        <v>3</v>
      </c>
      <c r="H195" s="50">
        <v>0</v>
      </c>
      <c r="I195" s="49">
        <f>G195+H195</f>
        <v>3</v>
      </c>
      <c r="J195" s="51">
        <v>2</v>
      </c>
      <c r="K195" s="50">
        <v>0</v>
      </c>
      <c r="L195" s="49">
        <f>J195+K195</f>
        <v>2</v>
      </c>
      <c r="M195" s="51"/>
      <c r="N195" s="50">
        <v>0</v>
      </c>
      <c r="O195" s="49">
        <f>M195+N195</f>
        <v>0</v>
      </c>
      <c r="P195" s="51">
        <v>1</v>
      </c>
      <c r="Q195" s="50">
        <v>0</v>
      </c>
      <c r="R195" s="49">
        <f>P195+Q195</f>
        <v>1</v>
      </c>
      <c r="S195" s="50"/>
      <c r="T195" s="50"/>
      <c r="U195" s="49">
        <f>S195+T195</f>
        <v>0</v>
      </c>
      <c r="V195" s="51"/>
      <c r="W195" s="50"/>
      <c r="X195" s="49">
        <f>V195+W195</f>
        <v>0</v>
      </c>
      <c r="Y195" s="48">
        <f>D195+G195+J195+M195+P195+S195+V195</f>
        <v>25</v>
      </c>
      <c r="Z195" s="48">
        <f>E195+H195+K195+N195+Q195+T195+W195</f>
        <v>0</v>
      </c>
      <c r="AA195" s="47">
        <f>F195+I195+L195+O195+R195+U195+X195</f>
        <v>25</v>
      </c>
    </row>
    <row r="196" spans="1:27" ht="13.8" thickBot="1" x14ac:dyDescent="0.3">
      <c r="A196" s="46"/>
      <c r="B196" s="15"/>
      <c r="C196" s="15"/>
      <c r="D196" s="45"/>
      <c r="E196" s="44"/>
      <c r="F196" s="43"/>
      <c r="G196" s="44"/>
      <c r="H196" s="44"/>
      <c r="I196" s="43"/>
      <c r="J196" s="45"/>
      <c r="K196" s="44"/>
      <c r="L196" s="43"/>
      <c r="M196" s="45"/>
      <c r="N196" s="44"/>
      <c r="O196" s="43"/>
      <c r="P196" s="45"/>
      <c r="Q196" s="44"/>
      <c r="R196" s="43"/>
      <c r="S196" s="44"/>
      <c r="T196" s="44"/>
      <c r="U196" s="43"/>
      <c r="V196" s="45"/>
      <c r="W196" s="44"/>
      <c r="X196" s="43"/>
      <c r="Y196" s="42"/>
      <c r="Z196" s="42"/>
      <c r="AA196" s="41"/>
    </row>
    <row r="197" spans="1:27" ht="13.8" thickBot="1" x14ac:dyDescent="0.3">
      <c r="A197" s="40" t="s">
        <v>8</v>
      </c>
      <c r="B197" s="39"/>
      <c r="C197" s="39"/>
      <c r="D197" s="38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6"/>
    </row>
    <row r="198" spans="1:27" s="1" customFormat="1" x14ac:dyDescent="0.25">
      <c r="A198" s="16" t="s">
        <v>5</v>
      </c>
      <c r="B198" s="15"/>
      <c r="C198" s="14">
        <v>7</v>
      </c>
      <c r="D198" s="18">
        <f>D186+D188+D189+D191+D193</f>
        <v>26</v>
      </c>
      <c r="E198" s="13">
        <f>E186+E188+E189+E191+E193</f>
        <v>4</v>
      </c>
      <c r="F198" s="13">
        <f>F186+F188+F189+F191+F193</f>
        <v>30</v>
      </c>
      <c r="G198" s="18">
        <f>G186+G188+G189+G191+G193</f>
        <v>2</v>
      </c>
      <c r="H198" s="13">
        <f>H186+H188+H189+H191+H193</f>
        <v>0</v>
      </c>
      <c r="I198" s="13">
        <f>I186+I188+I189+I191+I193</f>
        <v>2</v>
      </c>
      <c r="J198" s="18">
        <f>J186+J188+J189+J191+J193</f>
        <v>0</v>
      </c>
      <c r="K198" s="13">
        <f>K186+K188+K189+K191+K193</f>
        <v>0</v>
      </c>
      <c r="L198" s="13">
        <f>L186+L188+L189+L191+L193</f>
        <v>0</v>
      </c>
      <c r="M198" s="18">
        <f>M186+M188+M189+M191+M193</f>
        <v>1</v>
      </c>
      <c r="N198" s="13">
        <f>N186+N188+N189+N191+N193</f>
        <v>0</v>
      </c>
      <c r="O198" s="13">
        <f>O186+O188+O189+O191+O193</f>
        <v>1</v>
      </c>
      <c r="P198" s="18">
        <f>P186+P188+P189+P191+P193</f>
        <v>1</v>
      </c>
      <c r="Q198" s="13">
        <f>Q186+Q188+Q189+Q191+Q193</f>
        <v>0</v>
      </c>
      <c r="R198" s="13">
        <f>R186+R188+R189+R191+R193</f>
        <v>1</v>
      </c>
      <c r="S198" s="18">
        <f>S186+S188+S189+S191+S193</f>
        <v>0</v>
      </c>
      <c r="T198" s="13">
        <f>T186+T188+T189+T191+T193</f>
        <v>0</v>
      </c>
      <c r="U198" s="13">
        <f>U186+U188+U189+U191+U193</f>
        <v>0</v>
      </c>
      <c r="V198" s="18">
        <f>V186+V188+V189+V191+V193</f>
        <v>0</v>
      </c>
      <c r="W198" s="13">
        <f>W186+W188+W189+W191+W193</f>
        <v>1</v>
      </c>
      <c r="X198" s="13">
        <f>X186+X188+X189+X191+X193</f>
        <v>1</v>
      </c>
      <c r="Y198" s="18">
        <f>Y186+Y188+Y189+Y191+Y193</f>
        <v>30</v>
      </c>
      <c r="Z198" s="13">
        <f>Z186+Z188+Z189+Z191+Z193</f>
        <v>5</v>
      </c>
      <c r="AA198" s="12">
        <f>AA186+AA188+AA189+AA191+AA193</f>
        <v>35</v>
      </c>
    </row>
    <row r="199" spans="1:27" s="1" customFormat="1" x14ac:dyDescent="0.25">
      <c r="A199" s="16" t="s">
        <v>4</v>
      </c>
      <c r="B199" s="15"/>
      <c r="C199" s="15">
        <v>8</v>
      </c>
      <c r="D199" s="18">
        <f>D194+D192+D190+D187</f>
        <v>3</v>
      </c>
      <c r="E199" s="13">
        <f>E194+E192+E190+E187</f>
        <v>0</v>
      </c>
      <c r="F199" s="12">
        <f>F194+F192+F190+F187</f>
        <v>3</v>
      </c>
      <c r="G199" s="18">
        <f>G194+G192+G190+G187</f>
        <v>0</v>
      </c>
      <c r="H199" s="13">
        <f>H194+H192+H190+H187</f>
        <v>0</v>
      </c>
      <c r="I199" s="12">
        <f>I194+I192+I190+I187</f>
        <v>0</v>
      </c>
      <c r="J199" s="18">
        <f>J194+J192+J190+J187</f>
        <v>0</v>
      </c>
      <c r="K199" s="13">
        <f>K194+K192+K190+K187</f>
        <v>0</v>
      </c>
      <c r="L199" s="12">
        <f>L194+L192+L190+L187</f>
        <v>0</v>
      </c>
      <c r="M199" s="18">
        <f>M194+M192+M190+M187</f>
        <v>0</v>
      </c>
      <c r="N199" s="13">
        <f>N194+N192+N190+N187</f>
        <v>0</v>
      </c>
      <c r="O199" s="12">
        <f>O194+O192+O190+O187</f>
        <v>0</v>
      </c>
      <c r="P199" s="18">
        <f>P194+P192+P190+P187</f>
        <v>0</v>
      </c>
      <c r="Q199" s="13">
        <f>Q194+Q192+Q190+Q187</f>
        <v>0</v>
      </c>
      <c r="R199" s="12">
        <f>R194+R192+R190+R187</f>
        <v>0</v>
      </c>
      <c r="S199" s="18">
        <f>S194+S192+S190+S187</f>
        <v>0</v>
      </c>
      <c r="T199" s="13">
        <f>T194+T192+T190+T187</f>
        <v>0</v>
      </c>
      <c r="U199" s="12">
        <f>U194+U192+U190+U187</f>
        <v>0</v>
      </c>
      <c r="V199" s="18">
        <f>V194+V192+V190+V187</f>
        <v>0</v>
      </c>
      <c r="W199" s="13">
        <f>W194+W192+W190+W187</f>
        <v>0</v>
      </c>
      <c r="X199" s="12">
        <f>X194+X192+X190+X187</f>
        <v>0</v>
      </c>
      <c r="Y199" s="18">
        <f>Y194+Y192+Y190+Y187</f>
        <v>3</v>
      </c>
      <c r="Z199" s="13">
        <f>Z194+Z192+Z190+Z187</f>
        <v>0</v>
      </c>
      <c r="AA199" s="12">
        <f>AA194+AA192+AA190+AA187</f>
        <v>3</v>
      </c>
    </row>
    <row r="200" spans="1:27" s="1" customFormat="1" ht="13.8" thickBot="1" x14ac:dyDescent="0.3">
      <c r="A200" s="16" t="s">
        <v>7</v>
      </c>
      <c r="B200" s="15"/>
      <c r="C200" s="15">
        <v>9</v>
      </c>
      <c r="D200" s="18">
        <f>D195</f>
        <v>19</v>
      </c>
      <c r="E200" s="13">
        <f>E195</f>
        <v>0</v>
      </c>
      <c r="F200" s="12">
        <f>F195</f>
        <v>19</v>
      </c>
      <c r="G200" s="13">
        <f>G195</f>
        <v>3</v>
      </c>
      <c r="H200" s="13">
        <f>H195</f>
        <v>0</v>
      </c>
      <c r="I200" s="12">
        <f>I195</f>
        <v>3</v>
      </c>
      <c r="J200" s="18">
        <f>J195</f>
        <v>2</v>
      </c>
      <c r="K200" s="13">
        <f>K195</f>
        <v>0</v>
      </c>
      <c r="L200" s="12">
        <f>L195</f>
        <v>2</v>
      </c>
      <c r="M200" s="18">
        <f>M195</f>
        <v>0</v>
      </c>
      <c r="N200" s="13">
        <f>N195</f>
        <v>0</v>
      </c>
      <c r="O200" s="12">
        <f>O195</f>
        <v>0</v>
      </c>
      <c r="P200" s="18">
        <f>P195</f>
        <v>1</v>
      </c>
      <c r="Q200" s="13">
        <f>Q195</f>
        <v>0</v>
      </c>
      <c r="R200" s="12">
        <f>R195</f>
        <v>1</v>
      </c>
      <c r="S200" s="18">
        <f>S195</f>
        <v>0</v>
      </c>
      <c r="T200" s="13">
        <f>T195</f>
        <v>0</v>
      </c>
      <c r="U200" s="12">
        <f>U195</f>
        <v>0</v>
      </c>
      <c r="V200" s="18">
        <f>V195</f>
        <v>0</v>
      </c>
      <c r="W200" s="13">
        <f>W195</f>
        <v>0</v>
      </c>
      <c r="X200" s="12">
        <f>X195</f>
        <v>0</v>
      </c>
      <c r="Y200" s="18">
        <f>Y195</f>
        <v>25</v>
      </c>
      <c r="Z200" s="13">
        <f>Z195</f>
        <v>0</v>
      </c>
      <c r="AA200" s="12">
        <f>AA195</f>
        <v>25</v>
      </c>
    </row>
    <row r="201" spans="1:27" s="1" customFormat="1" ht="13.8" thickBot="1" x14ac:dyDescent="0.3">
      <c r="A201" s="34" t="s">
        <v>0</v>
      </c>
      <c r="B201" s="35"/>
      <c r="C201" s="35"/>
      <c r="D201" s="34">
        <f>SUBTOTAL(9,D184:D197)</f>
        <v>48</v>
      </c>
      <c r="E201" s="33">
        <f>SUBTOTAL(9,E184:E197)</f>
        <v>4</v>
      </c>
      <c r="F201" s="32">
        <f>SUBTOTAL(9,F184:F197)</f>
        <v>52</v>
      </c>
      <c r="G201" s="33">
        <f>SUBTOTAL(9,G184:G197)</f>
        <v>5</v>
      </c>
      <c r="H201" s="33">
        <f>SUBTOTAL(9,H184:H197)</f>
        <v>0</v>
      </c>
      <c r="I201" s="32">
        <f>SUBTOTAL(9,I184:I197)</f>
        <v>5</v>
      </c>
      <c r="J201" s="34">
        <f>SUBTOTAL(9,J184:J197)</f>
        <v>2</v>
      </c>
      <c r="K201" s="33">
        <f>SUBTOTAL(9,K184:K197)</f>
        <v>0</v>
      </c>
      <c r="L201" s="32">
        <f>SUBTOTAL(9,L184:L197)</f>
        <v>2</v>
      </c>
      <c r="M201" s="34">
        <f>SUBTOTAL(9,M184:M197)</f>
        <v>1</v>
      </c>
      <c r="N201" s="33">
        <f>SUBTOTAL(9,N184:N197)</f>
        <v>0</v>
      </c>
      <c r="O201" s="32">
        <f>SUBTOTAL(9,O184:O197)</f>
        <v>1</v>
      </c>
      <c r="P201" s="34">
        <f>SUBTOTAL(9,P184:P197)</f>
        <v>2</v>
      </c>
      <c r="Q201" s="33">
        <f>SUBTOTAL(9,Q184:Q197)</f>
        <v>0</v>
      </c>
      <c r="R201" s="32">
        <f>SUBTOTAL(9,R184:R197)</f>
        <v>2</v>
      </c>
      <c r="S201" s="33">
        <f>SUBTOTAL(9,S184:S197)</f>
        <v>0</v>
      </c>
      <c r="T201" s="33">
        <f>SUBTOTAL(9,T184:T197)</f>
        <v>0</v>
      </c>
      <c r="U201" s="32">
        <f>SUBTOTAL(9,U184:U197)</f>
        <v>0</v>
      </c>
      <c r="V201" s="34">
        <f>SUBTOTAL(9,V184:V197)</f>
        <v>0</v>
      </c>
      <c r="W201" s="33">
        <f>SUBTOTAL(9,W184:W197)</f>
        <v>1</v>
      </c>
      <c r="X201" s="32">
        <f>SUBTOTAL(9,X184:X197)</f>
        <v>1</v>
      </c>
      <c r="Y201" s="31">
        <f>SUM(Y198:Y200)</f>
        <v>58</v>
      </c>
      <c r="Z201" s="31">
        <f>SUM(Z198:Z200)</f>
        <v>5</v>
      </c>
      <c r="AA201" s="30">
        <f>SUM(AA198:AA200)</f>
        <v>63</v>
      </c>
    </row>
    <row r="202" spans="1:27" ht="13.8" thickBot="1" x14ac:dyDescent="0.3">
      <c r="A202" s="29"/>
      <c r="B202" s="28"/>
      <c r="C202" s="28"/>
      <c r="D202" s="26"/>
      <c r="E202" s="25"/>
      <c r="F202" s="24"/>
      <c r="G202" s="27"/>
      <c r="H202" s="27"/>
      <c r="I202" s="27"/>
      <c r="J202" s="26"/>
      <c r="K202" s="25"/>
      <c r="L202" s="24"/>
      <c r="M202" s="26"/>
      <c r="N202" s="27"/>
      <c r="O202" s="27"/>
      <c r="P202" s="26"/>
      <c r="Q202" s="25"/>
      <c r="R202" s="24"/>
      <c r="S202" s="27"/>
      <c r="T202" s="27"/>
      <c r="U202" s="27"/>
      <c r="V202" s="26"/>
      <c r="W202" s="25"/>
      <c r="X202" s="24"/>
      <c r="Y202" s="23"/>
      <c r="Z202" s="23"/>
      <c r="AA202" s="22"/>
    </row>
    <row r="203" spans="1:27" s="1" customFormat="1" ht="13.8" thickBot="1" x14ac:dyDescent="0.3">
      <c r="A203" s="7" t="s">
        <v>6</v>
      </c>
      <c r="B203" s="9"/>
      <c r="C203" s="9"/>
      <c r="D203" s="21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19"/>
    </row>
    <row r="204" spans="1:27" s="1" customFormat="1" x14ac:dyDescent="0.25">
      <c r="A204" s="16" t="s">
        <v>5</v>
      </c>
      <c r="B204" s="15"/>
      <c r="C204" s="14">
        <v>7</v>
      </c>
      <c r="D204" s="13">
        <f>D48+D81+D119+D152+D179+D198</f>
        <v>423</v>
      </c>
      <c r="E204" s="13">
        <f>E48+E81+E119+E152+E179+E198</f>
        <v>227</v>
      </c>
      <c r="F204" s="13">
        <f>F48+F81+F119+F152+F179+F198</f>
        <v>650</v>
      </c>
      <c r="G204" s="18">
        <f>G48+G81+G119+G152+G179+G198</f>
        <v>30</v>
      </c>
      <c r="H204" s="13">
        <f>H48+H81+H119+H152+H179+H198</f>
        <v>7</v>
      </c>
      <c r="I204" s="12">
        <f>I48+I81+I119+I152+I179+I198</f>
        <v>37</v>
      </c>
      <c r="J204" s="13">
        <f>J48+J81+J119+J152+J179+J198</f>
        <v>2</v>
      </c>
      <c r="K204" s="13">
        <f>K48+K81+K119+K152+K179+K198</f>
        <v>1</v>
      </c>
      <c r="L204" s="13">
        <f>L48+L81+L119+L152+L179+L198</f>
        <v>3</v>
      </c>
      <c r="M204" s="18">
        <f>M48+M81+M119+M152+M179+M198</f>
        <v>23</v>
      </c>
      <c r="N204" s="13">
        <f>N48+N81+N119+N152+N179+N198</f>
        <v>21</v>
      </c>
      <c r="O204" s="12">
        <f>O48+O81+O119+O152+O179+O198</f>
        <v>44</v>
      </c>
      <c r="P204" s="13">
        <f>P48+P81+P119+P152+P179+P198</f>
        <v>13</v>
      </c>
      <c r="Q204" s="13">
        <f>Q48+Q81+Q119+Q152+Q179+Q198</f>
        <v>3</v>
      </c>
      <c r="R204" s="13">
        <f>R48+R81+R119+R152+R179+R198</f>
        <v>16</v>
      </c>
      <c r="S204" s="18">
        <f>S48+S81+S119+S152+S179+S198</f>
        <v>32</v>
      </c>
      <c r="T204" s="13">
        <f>T48+T81+T119+T152+T179+T198</f>
        <v>40</v>
      </c>
      <c r="U204" s="12">
        <f>U48+U81+U119+U152+U179+U198</f>
        <v>72</v>
      </c>
      <c r="V204" s="13">
        <f>V48+V81+V119+V152+V179+V198</f>
        <v>21</v>
      </c>
      <c r="W204" s="13">
        <f>W48+W81+W119+W152+W179+W198</f>
        <v>21</v>
      </c>
      <c r="X204" s="13">
        <f>X48+X81+X119+X152+X179+X198</f>
        <v>42</v>
      </c>
      <c r="Y204" s="18">
        <f>Y48+Y81+Y119+Y152+Y179+Y198</f>
        <v>544</v>
      </c>
      <c r="Z204" s="13">
        <f>Z48+Z81+Z119+Z152+Z179+Z198</f>
        <v>320</v>
      </c>
      <c r="AA204" s="12">
        <f>AA48+AA81+AA119+AA152+AA179+AA198</f>
        <v>864</v>
      </c>
    </row>
    <row r="205" spans="1:27" s="1" customFormat="1" x14ac:dyDescent="0.25">
      <c r="A205" s="16" t="s">
        <v>4</v>
      </c>
      <c r="B205" s="15"/>
      <c r="C205" s="14" t="s">
        <v>3</v>
      </c>
      <c r="D205" s="13">
        <f>D181+D199+D82+D120+D49</f>
        <v>35</v>
      </c>
      <c r="E205" s="13">
        <f>E181+E199+E82+E120+E49</f>
        <v>14</v>
      </c>
      <c r="F205" s="12">
        <f>F181+F199+F82+F120+F49</f>
        <v>49</v>
      </c>
      <c r="G205" s="13">
        <f>G181+G199+G82+G120+G49</f>
        <v>5</v>
      </c>
      <c r="H205" s="13">
        <f>H181+H199+H82+H120+H49</f>
        <v>1</v>
      </c>
      <c r="I205" s="12">
        <f>I181+I199+I82+I120+I49</f>
        <v>6</v>
      </c>
      <c r="J205" s="13">
        <f>J181+J199+J82+J120+J49</f>
        <v>0</v>
      </c>
      <c r="K205" s="13">
        <f>K181+K199+K82+K120+K49</f>
        <v>0</v>
      </c>
      <c r="L205" s="12">
        <f>L181+L199+L82+L120+L49</f>
        <v>0</v>
      </c>
      <c r="M205" s="13">
        <f>M181+M199+M82+M120+M49</f>
        <v>3</v>
      </c>
      <c r="N205" s="13">
        <f>N181+N199+N82+N120+N49</f>
        <v>1</v>
      </c>
      <c r="O205" s="12">
        <f>O181+O199+O82+O120+O49</f>
        <v>4</v>
      </c>
      <c r="P205" s="13">
        <f>P181+P199+P82+P120+P49</f>
        <v>0</v>
      </c>
      <c r="Q205" s="13">
        <f>Q181+Q199+Q82+Q120+Q49</f>
        <v>1</v>
      </c>
      <c r="R205" s="12">
        <f>R181+R199+R82+R120+R49</f>
        <v>1</v>
      </c>
      <c r="S205" s="13">
        <f>S181+S199+S82+S120+S49</f>
        <v>6</v>
      </c>
      <c r="T205" s="13">
        <f>T181+T199+T82+T120+T49</f>
        <v>0</v>
      </c>
      <c r="U205" s="12">
        <f>U181+U199+U82+U120+U49</f>
        <v>6</v>
      </c>
      <c r="V205" s="13">
        <f>V181+V199+V82+V120+V49</f>
        <v>2</v>
      </c>
      <c r="W205" s="13">
        <f>W181+W199+W82+W120+W49</f>
        <v>2</v>
      </c>
      <c r="X205" s="13">
        <f>X181+X199+X82+X120+X49</f>
        <v>4</v>
      </c>
      <c r="Y205" s="17">
        <f>D205+G205+J205+M205+P205+S205+V205</f>
        <v>51</v>
      </c>
      <c r="Z205" s="11">
        <f>E205+H205+K205+N205+Q205+T205+W205</f>
        <v>19</v>
      </c>
      <c r="AA205" s="10">
        <f>Y205+Z205</f>
        <v>70</v>
      </c>
    </row>
    <row r="206" spans="1:27" s="1" customFormat="1" x14ac:dyDescent="0.25">
      <c r="A206" s="16" t="s">
        <v>2</v>
      </c>
      <c r="B206" s="15"/>
      <c r="C206" s="14">
        <v>8</v>
      </c>
      <c r="D206" s="13">
        <f>D121</f>
        <v>41</v>
      </c>
      <c r="E206" s="13">
        <f>E121</f>
        <v>25</v>
      </c>
      <c r="F206" s="12">
        <f>F121</f>
        <v>66</v>
      </c>
      <c r="G206" s="13">
        <f>G121</f>
        <v>9</v>
      </c>
      <c r="H206" s="13">
        <f>H121</f>
        <v>2</v>
      </c>
      <c r="I206" s="12">
        <f>I121</f>
        <v>11</v>
      </c>
      <c r="J206" s="13">
        <f>J121</f>
        <v>1</v>
      </c>
      <c r="K206" s="13">
        <f>K121</f>
        <v>0</v>
      </c>
      <c r="L206" s="12">
        <f>L121</f>
        <v>1</v>
      </c>
      <c r="M206" s="13">
        <f>M121</f>
        <v>0</v>
      </c>
      <c r="N206" s="13">
        <f>N121</f>
        <v>0</v>
      </c>
      <c r="O206" s="12">
        <f>O121</f>
        <v>0</v>
      </c>
      <c r="P206" s="13">
        <f>P121</f>
        <v>2</v>
      </c>
      <c r="Q206" s="13">
        <f>Q121</f>
        <v>1</v>
      </c>
      <c r="R206" s="12">
        <f>R121</f>
        <v>3</v>
      </c>
      <c r="S206" s="13">
        <f>S121</f>
        <v>0</v>
      </c>
      <c r="T206" s="13">
        <f>T121</f>
        <v>0</v>
      </c>
      <c r="U206" s="12">
        <f>U121</f>
        <v>0</v>
      </c>
      <c r="V206" s="13">
        <f>V121</f>
        <v>2</v>
      </c>
      <c r="W206" s="13">
        <f>W121</f>
        <v>1</v>
      </c>
      <c r="X206" s="12">
        <f>X121</f>
        <v>3</v>
      </c>
      <c r="Y206" s="11">
        <f>D206+G206+J206+M206+P206+S206+V206</f>
        <v>55</v>
      </c>
      <c r="Z206" s="11">
        <f>E206+H206+K206+N206+Q206+T206+W206</f>
        <v>29</v>
      </c>
      <c r="AA206" s="10">
        <f>Y206+Z206</f>
        <v>84</v>
      </c>
    </row>
    <row r="207" spans="1:27" s="1" customFormat="1" ht="13.8" thickBot="1" x14ac:dyDescent="0.3">
      <c r="A207" s="16" t="s">
        <v>1</v>
      </c>
      <c r="B207" s="15"/>
      <c r="C207" s="14">
        <v>9</v>
      </c>
      <c r="D207" s="13">
        <f>D153+D122+D50+D180+D200</f>
        <v>59</v>
      </c>
      <c r="E207" s="13">
        <f>E153+E122+E50+E180+E200</f>
        <v>18</v>
      </c>
      <c r="F207" s="12">
        <f>F153+F122+F50+F180+F195</f>
        <v>77</v>
      </c>
      <c r="G207" s="13">
        <f>G153+G122+G50+G180+G200</f>
        <v>8</v>
      </c>
      <c r="H207" s="13">
        <f>H153+H122+H50+H180+H200</f>
        <v>3</v>
      </c>
      <c r="I207" s="12">
        <f>I153+I122+I50+I180+I195</f>
        <v>11</v>
      </c>
      <c r="J207" s="13">
        <f>J153+J122+J50+J180+J200</f>
        <v>2</v>
      </c>
      <c r="K207" s="13">
        <f>K153+K122+K50+K180+K200</f>
        <v>0</v>
      </c>
      <c r="L207" s="12">
        <f>L153+L122+L50+L180+L195</f>
        <v>2</v>
      </c>
      <c r="M207" s="13">
        <f>M153+M122+M50+M180+M200</f>
        <v>0</v>
      </c>
      <c r="N207" s="13">
        <f>N153+N122+N50+N180+N200</f>
        <v>0</v>
      </c>
      <c r="O207" s="12">
        <f>O153+O122+O50+O180+O195</f>
        <v>0</v>
      </c>
      <c r="P207" s="13">
        <f>P153+P122+P50+P180+P200</f>
        <v>2</v>
      </c>
      <c r="Q207" s="13">
        <f>Q153+Q122+Q50+Q180+Q200</f>
        <v>0</v>
      </c>
      <c r="R207" s="12">
        <f>R153+R122+R50+R180+R195</f>
        <v>2</v>
      </c>
      <c r="S207" s="13">
        <f>S153+S122+S50+S180+S200</f>
        <v>3</v>
      </c>
      <c r="T207" s="13">
        <f>T153+T122+T50+T180+T200</f>
        <v>7</v>
      </c>
      <c r="U207" s="12">
        <f>U153+U122+U50+U180+U195</f>
        <v>10</v>
      </c>
      <c r="V207" s="13">
        <f>V153+V122+V50+V180+V200</f>
        <v>0</v>
      </c>
      <c r="W207" s="13">
        <f>W153+W122+W50+W180+W200</f>
        <v>1</v>
      </c>
      <c r="X207" s="12">
        <f>X153+X122+X50+X180+X195</f>
        <v>1</v>
      </c>
      <c r="Y207" s="11">
        <f>D207+G207+J207+M207+P207+S207+V207</f>
        <v>74</v>
      </c>
      <c r="Z207" s="11">
        <f>E207+H207+K207+N207+Q207+T207+W207</f>
        <v>29</v>
      </c>
      <c r="AA207" s="10">
        <f>Y207+Z207</f>
        <v>103</v>
      </c>
    </row>
    <row r="208" spans="1:27" s="1" customFormat="1" ht="13.8" thickBot="1" x14ac:dyDescent="0.3">
      <c r="A208" s="7" t="s">
        <v>0</v>
      </c>
      <c r="B208" s="9"/>
      <c r="C208" s="8"/>
      <c r="D208" s="7">
        <f>SUM(D204:D207)</f>
        <v>558</v>
      </c>
      <c r="E208" s="7">
        <f>SUM(E204:E207)</f>
        <v>284</v>
      </c>
      <c r="F208" s="6">
        <f>SUM(F204:F207)</f>
        <v>842</v>
      </c>
      <c r="G208" s="7">
        <f>SUM(G204:G207)</f>
        <v>52</v>
      </c>
      <c r="H208" s="7">
        <f>SUM(H204:H207)</f>
        <v>13</v>
      </c>
      <c r="I208" s="6">
        <f>SUM(I204:I207)</f>
        <v>65</v>
      </c>
      <c r="J208" s="7">
        <f>SUM(J204:J207)</f>
        <v>5</v>
      </c>
      <c r="K208" s="7">
        <f>SUM(K204:K207)</f>
        <v>1</v>
      </c>
      <c r="L208" s="6">
        <f>SUM(L204:L207)</f>
        <v>6</v>
      </c>
      <c r="M208" s="7">
        <f>SUM(M204:M207)</f>
        <v>26</v>
      </c>
      <c r="N208" s="7">
        <f>SUM(N204:N207)</f>
        <v>22</v>
      </c>
      <c r="O208" s="6">
        <f>SUM(O204:O207)</f>
        <v>48</v>
      </c>
      <c r="P208" s="7">
        <f>SUM(P204:P207)</f>
        <v>17</v>
      </c>
      <c r="Q208" s="7">
        <f>SUM(Q204:Q207)</f>
        <v>5</v>
      </c>
      <c r="R208" s="6">
        <f>SUM(R204:R207)</f>
        <v>22</v>
      </c>
      <c r="S208" s="7">
        <f>SUM(S204:S207)</f>
        <v>41</v>
      </c>
      <c r="T208" s="7">
        <f>SUM(T204:T207)</f>
        <v>47</v>
      </c>
      <c r="U208" s="6">
        <f>SUM(U204:U207)</f>
        <v>88</v>
      </c>
      <c r="V208" s="7">
        <f>SUM(V204:V207)</f>
        <v>25</v>
      </c>
      <c r="W208" s="7">
        <f>SUM(W204:W207)</f>
        <v>25</v>
      </c>
      <c r="X208" s="6">
        <f>SUM(X204:X207)</f>
        <v>50</v>
      </c>
      <c r="Y208" s="5">
        <f>SUM(Y204:Y207)</f>
        <v>724</v>
      </c>
      <c r="Z208" s="5">
        <f>SUM(Z204:Z207)</f>
        <v>397</v>
      </c>
      <c r="AA208" s="4">
        <f>Y208+Z208</f>
        <v>1121</v>
      </c>
    </row>
    <row r="209" spans="3:3" x14ac:dyDescent="0.25">
      <c r="C209" s="3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</sheetData>
  <mergeCells count="12">
    <mergeCell ref="M2:O2"/>
    <mergeCell ref="P2:R2"/>
    <mergeCell ref="A85:AA85"/>
    <mergeCell ref="A156:AA156"/>
    <mergeCell ref="A184:AA184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2009-2010 degrees GRAD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2011-04-13T13:52:07Z</dcterms:created>
  <dcterms:modified xsi:type="dcterms:W3CDTF">2011-04-13T13:52:21Z</dcterms:modified>
</cp:coreProperties>
</file>