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45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'Sheet1'!$A:$J</definedName>
  </definedNames>
  <calcPr fullCalcOnLoad="1"/>
</workbook>
</file>

<file path=xl/sharedStrings.xml><?xml version="1.0" encoding="utf-8"?>
<sst xmlns="http://schemas.openxmlformats.org/spreadsheetml/2006/main" count="41" uniqueCount="34">
  <si>
    <t>2002/2003</t>
  </si>
  <si>
    <t>BUDGET</t>
  </si>
  <si>
    <t>REVENUE:</t>
  </si>
  <si>
    <t xml:space="preserve">  Operating Income</t>
  </si>
  <si>
    <t xml:space="preserve">  Loan from Institutional Sources</t>
  </si>
  <si>
    <t xml:space="preserve">  Gifts and Grants</t>
  </si>
  <si>
    <t xml:space="preserve">  Interest Income</t>
  </si>
  <si>
    <t xml:space="preserve">     Total Revenue:</t>
  </si>
  <si>
    <t>EXPENSE:</t>
  </si>
  <si>
    <t xml:space="preserve">  Salaries, Wages, and Benefits</t>
  </si>
  <si>
    <t xml:space="preserve">  Supplies and Services</t>
  </si>
  <si>
    <t xml:space="preserve">  Equipment </t>
  </si>
  <si>
    <t xml:space="preserve">  Insurance</t>
  </si>
  <si>
    <t xml:space="preserve">  Repairs, Maintenance, and Renovations</t>
  </si>
  <si>
    <t xml:space="preserve">  Utilities</t>
  </si>
  <si>
    <t xml:space="preserve">  University Overhead</t>
  </si>
  <si>
    <t xml:space="preserve">     Total Expense:</t>
  </si>
  <si>
    <t>NET REVENUE OVER</t>
  </si>
  <si>
    <t xml:space="preserve">  (UNDER) EXPENSE:</t>
  </si>
  <si>
    <t>MEADOW BROOK HALL</t>
  </si>
  <si>
    <t>FISCAL YEAR 2002 - 2003 BUDGET</t>
  </si>
  <si>
    <t>STATEMENT OF REVENUES AND EXPENSES</t>
  </si>
  <si>
    <t xml:space="preserve">  Gross Retail Sales - Museum Store &amp; Café</t>
  </si>
  <si>
    <t>VARIANCE</t>
  </si>
  <si>
    <t xml:space="preserve">  Purchases for Resale - Museum Store &amp; Café</t>
  </si>
  <si>
    <t>PROJECTED</t>
  </si>
  <si>
    <t>YTD</t>
  </si>
  <si>
    <t>ACTUAL</t>
  </si>
  <si>
    <t xml:space="preserve">% OF YTD </t>
  </si>
  <si>
    <t>TO BUDGET</t>
  </si>
  <si>
    <t xml:space="preserve"> </t>
  </si>
  <si>
    <t xml:space="preserve">  </t>
  </si>
  <si>
    <t>As of September 30, 2002</t>
  </si>
  <si>
    <t>Page 2 of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</si>
</sst>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</numFmts>
  <fonts count="5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17" applyNumberFormat="1" applyFont="1" applyAlignment="1">
      <alignment/>
    </xf>
    <xf numFmtId="42" fontId="1" fillId="0" borderId="1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17" applyNumberFormat="1" applyFont="1" applyAlignment="1">
      <alignment horizontal="right"/>
    </xf>
    <xf numFmtId="42" fontId="1" fillId="0" borderId="1" xfId="0" applyNumberFormat="1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>
      <alignment horizontal="right"/>
    </xf>
    <xf numFmtId="166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17" applyNumberFormat="1" applyFont="1" applyBorder="1" applyAlignment="1">
      <alignment horizontal="right"/>
    </xf>
    <xf numFmtId="166" fontId="1" fillId="0" borderId="0" xfId="15" applyNumberFormat="1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2" fontId="1" fillId="0" borderId="0" xfId="0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9" fontId="1" fillId="0" borderId="0" xfId="19" applyFont="1" applyAlignment="1">
      <alignment horizontal="right"/>
    </xf>
    <xf numFmtId="9" fontId="1" fillId="0" borderId="1" xfId="19" applyFont="1" applyBorder="1" applyAlignment="1">
      <alignment horizontal="right"/>
    </xf>
    <xf numFmtId="9" fontId="1" fillId="0" borderId="0" xfId="19" applyFont="1" applyAlignment="1">
      <alignment/>
    </xf>
    <xf numFmtId="9" fontId="1" fillId="0" borderId="2" xfId="19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23">
      <selection activeCell="A46" sqref="A46"/>
    </sheetView>
  </sheetViews>
  <sheetFormatPr defaultColWidth="9.00390625" defaultRowHeight="15.75"/>
  <cols>
    <col min="1" max="1" width="36.625" style="3" customWidth="1"/>
    <col min="2" max="2" width="10.375" style="3" customWidth="1"/>
    <col min="3" max="3" width="2.00390625" style="3" customWidth="1"/>
    <col min="4" max="4" width="10.125" style="3" customWidth="1"/>
    <col min="5" max="5" width="2.50390625" style="3" customWidth="1"/>
    <col min="6" max="6" width="6.625" style="3" customWidth="1"/>
    <col min="7" max="7" width="2.625" style="24" customWidth="1"/>
    <col min="8" max="8" width="11.375" style="3" customWidth="1"/>
    <col min="9" max="9" width="1.625" style="24" customWidth="1"/>
    <col min="10" max="10" width="8.375" style="3" customWidth="1"/>
    <col min="11" max="11" width="9.00390625" style="3" customWidth="1"/>
    <col min="12" max="12" width="9.875" style="3" bestFit="1" customWidth="1"/>
    <col min="13" max="16384" width="9.00390625" style="3" customWidth="1"/>
  </cols>
  <sheetData>
    <row r="1" spans="1:10" s="2" customFormat="1" ht="18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18.7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2" customFormat="1" ht="19.5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2" customFormat="1" ht="15.75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2" customFormat="1" ht="15.7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s="2" customFormat="1" ht="15.75">
      <c r="A6" s="33"/>
      <c r="B6" s="33"/>
      <c r="C6" s="33"/>
      <c r="D6" s="33"/>
      <c r="E6" s="33"/>
      <c r="F6" s="33"/>
      <c r="G6" s="33"/>
      <c r="H6" s="33"/>
      <c r="I6" s="33"/>
      <c r="J6" s="33"/>
    </row>
    <row r="8" spans="2:10" ht="12.75">
      <c r="B8" s="1"/>
      <c r="C8" s="1"/>
      <c r="D8" s="10" t="s">
        <v>0</v>
      </c>
      <c r="E8" s="1"/>
      <c r="F8" s="10" t="s">
        <v>0</v>
      </c>
      <c r="G8" s="18"/>
      <c r="J8" s="10" t="s">
        <v>0</v>
      </c>
    </row>
    <row r="9" spans="2:10" ht="12.75">
      <c r="B9" s="10" t="s">
        <v>0</v>
      </c>
      <c r="C9" s="10"/>
      <c r="D9" s="10" t="s">
        <v>26</v>
      </c>
      <c r="E9" s="10"/>
      <c r="F9" s="10" t="s">
        <v>28</v>
      </c>
      <c r="G9" s="19"/>
      <c r="H9" s="10" t="s">
        <v>0</v>
      </c>
      <c r="I9" s="19"/>
      <c r="J9" s="10" t="s">
        <v>25</v>
      </c>
    </row>
    <row r="10" spans="2:10" ht="12.75">
      <c r="B10" s="11" t="s">
        <v>1</v>
      </c>
      <c r="C10" s="19"/>
      <c r="D10" s="11" t="s">
        <v>27</v>
      </c>
      <c r="E10" s="19"/>
      <c r="F10" s="11" t="s">
        <v>29</v>
      </c>
      <c r="G10" s="19"/>
      <c r="H10" s="11" t="s">
        <v>25</v>
      </c>
      <c r="I10" s="19"/>
      <c r="J10" s="11" t="s">
        <v>23</v>
      </c>
    </row>
    <row r="11" spans="2:7" ht="12.75">
      <c r="B11" s="12"/>
      <c r="C11" s="12"/>
      <c r="D11" s="12"/>
      <c r="E11" s="12"/>
      <c r="F11" s="12"/>
      <c r="G11" s="20"/>
    </row>
    <row r="12" spans="1:7" ht="12.75">
      <c r="A12" s="2" t="s">
        <v>2</v>
      </c>
      <c r="B12" s="12"/>
      <c r="C12" s="12"/>
      <c r="D12" s="12"/>
      <c r="E12" s="12"/>
      <c r="F12" s="12"/>
      <c r="G12" s="20"/>
    </row>
    <row r="13" spans="2:7" ht="12.75">
      <c r="B13" s="12"/>
      <c r="C13" s="12"/>
      <c r="D13" s="12"/>
      <c r="E13" s="12"/>
      <c r="F13" s="12"/>
      <c r="G13" s="20"/>
    </row>
    <row r="14" spans="1:12" ht="12.75">
      <c r="A14" s="3" t="s">
        <v>3</v>
      </c>
      <c r="B14" s="13">
        <v>2636211</v>
      </c>
      <c r="C14" s="13"/>
      <c r="D14" s="13">
        <v>1148191</v>
      </c>
      <c r="E14" s="13"/>
      <c r="F14" s="29">
        <f>D14/B14</f>
        <v>0.43554594074601766</v>
      </c>
      <c r="G14" s="21"/>
      <c r="H14" s="4">
        <v>2636211</v>
      </c>
      <c r="I14" s="26"/>
      <c r="J14" s="8">
        <f aca="true" t="shared" si="0" ref="J14:J20">H14-B14</f>
        <v>0</v>
      </c>
      <c r="L14" s="8"/>
    </row>
    <row r="15" spans="1:12" ht="12.75">
      <c r="A15" s="3" t="s">
        <v>22</v>
      </c>
      <c r="B15" s="16">
        <v>25000</v>
      </c>
      <c r="C15" s="16"/>
      <c r="D15" s="16">
        <v>14897</v>
      </c>
      <c r="E15" s="16"/>
      <c r="F15" s="29">
        <f aca="true" t="shared" si="1" ref="F15:F20">D15/B15</f>
        <v>0.59588</v>
      </c>
      <c r="G15" s="22"/>
      <c r="H15" s="15">
        <v>25000</v>
      </c>
      <c r="I15" s="17"/>
      <c r="J15" s="15">
        <f t="shared" si="0"/>
        <v>0</v>
      </c>
      <c r="L15" s="8"/>
    </row>
    <row r="16" spans="1:12" ht="12.75">
      <c r="A16" s="3" t="s">
        <v>4</v>
      </c>
      <c r="B16" s="16">
        <v>315000</v>
      </c>
      <c r="C16" s="16"/>
      <c r="D16" s="16">
        <v>0</v>
      </c>
      <c r="E16" s="16"/>
      <c r="F16" s="29">
        <f t="shared" si="1"/>
        <v>0</v>
      </c>
      <c r="G16" s="22"/>
      <c r="H16" s="15">
        <v>315000</v>
      </c>
      <c r="I16" s="17"/>
      <c r="J16" s="15">
        <f t="shared" si="0"/>
        <v>0</v>
      </c>
      <c r="L16" s="8"/>
    </row>
    <row r="17" spans="1:12" ht="12.75">
      <c r="A17" s="3" t="s">
        <v>5</v>
      </c>
      <c r="B17" s="16">
        <v>669270</v>
      </c>
      <c r="C17" s="16"/>
      <c r="D17" s="16">
        <v>247764</v>
      </c>
      <c r="E17" s="16"/>
      <c r="F17" s="29">
        <f t="shared" si="1"/>
        <v>0.37020036756466</v>
      </c>
      <c r="G17" s="22"/>
      <c r="H17" s="15">
        <v>669270</v>
      </c>
      <c r="I17" s="17"/>
      <c r="J17" s="15">
        <f t="shared" si="0"/>
        <v>0</v>
      </c>
      <c r="L17" s="8"/>
    </row>
    <row r="18" spans="1:12" ht="12.75">
      <c r="A18" s="3" t="s">
        <v>6</v>
      </c>
      <c r="B18" s="22">
        <v>10000</v>
      </c>
      <c r="C18" s="22"/>
      <c r="D18" s="22">
        <v>1773</v>
      </c>
      <c r="E18" s="22"/>
      <c r="F18" s="29">
        <f t="shared" si="1"/>
        <v>0.1773</v>
      </c>
      <c r="G18" s="22"/>
      <c r="H18" s="17">
        <v>10000</v>
      </c>
      <c r="I18" s="17"/>
      <c r="J18" s="17">
        <f t="shared" si="0"/>
        <v>0</v>
      </c>
      <c r="L18" s="28"/>
    </row>
    <row r="19" spans="2:12" ht="12.75">
      <c r="B19" s="22"/>
      <c r="C19" s="22"/>
      <c r="D19" s="22"/>
      <c r="E19" s="22"/>
      <c r="F19" s="29" t="s">
        <v>30</v>
      </c>
      <c r="G19" s="22"/>
      <c r="H19" s="17"/>
      <c r="I19" s="17"/>
      <c r="J19" s="17"/>
      <c r="K19" s="24"/>
      <c r="L19" s="28"/>
    </row>
    <row r="20" spans="1:12" ht="12.75">
      <c r="A20" s="10" t="s">
        <v>7</v>
      </c>
      <c r="B20" s="14">
        <f>ROUNDUP(SUM(B14:B18),0)</f>
        <v>3655481</v>
      </c>
      <c r="C20" s="23"/>
      <c r="D20" s="14">
        <f>ROUNDUP(SUM(D14:D18),0)</f>
        <v>1412625</v>
      </c>
      <c r="E20" s="23"/>
      <c r="F20" s="30">
        <f t="shared" si="1"/>
        <v>0.38644025232247137</v>
      </c>
      <c r="G20" s="23"/>
      <c r="H20" s="5">
        <f>SUM(H14:H18)</f>
        <v>3655481</v>
      </c>
      <c r="I20" s="25"/>
      <c r="J20" s="27">
        <f t="shared" si="0"/>
        <v>0</v>
      </c>
      <c r="L20" s="8"/>
    </row>
    <row r="21" ht="12.75">
      <c r="F21" s="31"/>
    </row>
    <row r="22" spans="1:6" ht="12.75">
      <c r="A22" s="2" t="s">
        <v>8</v>
      </c>
      <c r="F22" s="31"/>
    </row>
    <row r="23" ht="12.75">
      <c r="F23" s="31"/>
    </row>
    <row r="24" spans="1:12" ht="12.75">
      <c r="A24" s="3" t="s">
        <v>9</v>
      </c>
      <c r="B24" s="6">
        <v>1236194</v>
      </c>
      <c r="C24" s="6"/>
      <c r="D24" s="4">
        <v>338502</v>
      </c>
      <c r="E24" s="6"/>
      <c r="F24" s="29">
        <f aca="true" t="shared" si="2" ref="F24:F36">D24/B24</f>
        <v>0.2738259528844178</v>
      </c>
      <c r="G24" s="25"/>
      <c r="H24" s="6">
        <v>1236194</v>
      </c>
      <c r="I24" s="25"/>
      <c r="J24" s="6">
        <f>B24-H24</f>
        <v>0</v>
      </c>
      <c r="L24" s="6"/>
    </row>
    <row r="25" spans="1:12" ht="12.75">
      <c r="A25" s="3" t="s">
        <v>10</v>
      </c>
      <c r="B25" s="15">
        <v>2043102</v>
      </c>
      <c r="C25" s="15"/>
      <c r="D25" s="15">
        <v>1004194</v>
      </c>
      <c r="E25" s="15"/>
      <c r="F25" s="29">
        <f t="shared" si="2"/>
        <v>0.49150458469523306</v>
      </c>
      <c r="G25" s="17"/>
      <c r="H25" s="15">
        <v>2043102</v>
      </c>
      <c r="I25" s="17"/>
      <c r="J25" s="15">
        <f aca="true" t="shared" si="3" ref="J25:J31">B25-H25</f>
        <v>0</v>
      </c>
      <c r="L25" s="6"/>
    </row>
    <row r="26" spans="1:12" ht="12.75">
      <c r="A26" s="3" t="s">
        <v>11</v>
      </c>
      <c r="B26" s="15">
        <v>7500</v>
      </c>
      <c r="C26" s="15"/>
      <c r="D26" s="15">
        <v>8620</v>
      </c>
      <c r="E26" s="15"/>
      <c r="F26" s="29">
        <f t="shared" si="2"/>
        <v>1.1493333333333333</v>
      </c>
      <c r="G26" s="17"/>
      <c r="H26" s="15">
        <v>8620</v>
      </c>
      <c r="I26" s="17"/>
      <c r="J26" s="15">
        <f t="shared" si="3"/>
        <v>-1120</v>
      </c>
      <c r="L26" s="6"/>
    </row>
    <row r="27" spans="1:12" ht="12.75">
      <c r="A27" s="3" t="s">
        <v>12</v>
      </c>
      <c r="B27" s="15">
        <v>60989</v>
      </c>
      <c r="C27" s="15"/>
      <c r="D27" s="15">
        <v>0</v>
      </c>
      <c r="E27" s="15"/>
      <c r="F27" s="29">
        <f t="shared" si="2"/>
        <v>0</v>
      </c>
      <c r="G27" s="17"/>
      <c r="H27" s="15">
        <v>60989</v>
      </c>
      <c r="I27" s="17"/>
      <c r="J27" s="15">
        <f t="shared" si="3"/>
        <v>0</v>
      </c>
      <c r="L27" s="6"/>
    </row>
    <row r="28" spans="1:12" ht="12.75">
      <c r="A28" s="3" t="s">
        <v>13</v>
      </c>
      <c r="B28" s="15">
        <v>100893</v>
      </c>
      <c r="C28" s="15"/>
      <c r="D28" s="15">
        <v>31053</v>
      </c>
      <c r="E28" s="15"/>
      <c r="F28" s="29">
        <f t="shared" si="2"/>
        <v>0.30778151110582497</v>
      </c>
      <c r="G28" s="17"/>
      <c r="H28" s="15">
        <v>100893</v>
      </c>
      <c r="I28" s="17"/>
      <c r="J28" s="15">
        <f t="shared" si="3"/>
        <v>0</v>
      </c>
      <c r="L28" s="6"/>
    </row>
    <row r="29" spans="1:12" ht="12.75">
      <c r="A29" s="3" t="s">
        <v>14</v>
      </c>
      <c r="B29" s="15">
        <v>95000</v>
      </c>
      <c r="C29" s="15"/>
      <c r="D29" s="15">
        <v>9466</v>
      </c>
      <c r="E29" s="15"/>
      <c r="F29" s="29">
        <f t="shared" si="2"/>
        <v>0.09964210526315789</v>
      </c>
      <c r="G29" s="17"/>
      <c r="H29" s="15">
        <v>95000</v>
      </c>
      <c r="I29" s="17"/>
      <c r="J29" s="15">
        <f t="shared" si="3"/>
        <v>0</v>
      </c>
      <c r="L29" s="6"/>
    </row>
    <row r="30" spans="1:12" ht="12.75">
      <c r="A30" s="3" t="s">
        <v>24</v>
      </c>
      <c r="B30" s="15">
        <v>25000</v>
      </c>
      <c r="C30" s="15"/>
      <c r="D30" s="15">
        <v>4095</v>
      </c>
      <c r="E30" s="15"/>
      <c r="F30" s="29">
        <f t="shared" si="2"/>
        <v>0.1638</v>
      </c>
      <c r="G30" s="17"/>
      <c r="H30" s="15">
        <v>25000</v>
      </c>
      <c r="I30" s="17"/>
      <c r="J30" s="15">
        <f t="shared" si="3"/>
        <v>0</v>
      </c>
      <c r="L30" s="6"/>
    </row>
    <row r="31" spans="1:12" ht="12.75">
      <c r="A31" s="3" t="s">
        <v>15</v>
      </c>
      <c r="B31" s="15">
        <v>69803</v>
      </c>
      <c r="C31" s="15"/>
      <c r="D31" s="15">
        <v>0</v>
      </c>
      <c r="E31" s="15"/>
      <c r="F31" s="29">
        <f t="shared" si="2"/>
        <v>0</v>
      </c>
      <c r="G31" s="17"/>
      <c r="H31" s="15">
        <v>69803</v>
      </c>
      <c r="I31" s="17"/>
      <c r="J31" s="15">
        <f t="shared" si="3"/>
        <v>0</v>
      </c>
      <c r="L31" s="6"/>
    </row>
    <row r="32" ht="12.75">
      <c r="F32" s="29" t="s">
        <v>30</v>
      </c>
    </row>
    <row r="33" spans="1:10" ht="12.75">
      <c r="A33" s="10" t="s">
        <v>16</v>
      </c>
      <c r="B33" s="5">
        <f>ROUNDUP(SUM(B24:B32),0)</f>
        <v>3638481</v>
      </c>
      <c r="C33" s="25"/>
      <c r="D33" s="5">
        <f>ROUNDUP(SUM(D24:D32),0)</f>
        <v>1395930</v>
      </c>
      <c r="E33" s="25"/>
      <c r="F33" s="30">
        <f t="shared" si="2"/>
        <v>0.3836573559130857</v>
      </c>
      <c r="G33" s="25"/>
      <c r="H33" s="5">
        <f>SUM(H24:H32)</f>
        <v>3639601</v>
      </c>
      <c r="I33" s="25"/>
      <c r="J33" s="5">
        <f>B33-H33</f>
        <v>-1120</v>
      </c>
    </row>
    <row r="34" spans="6:9" ht="12.75">
      <c r="F34" s="29" t="s">
        <v>31</v>
      </c>
      <c r="H34" s="6"/>
      <c r="I34" s="25"/>
    </row>
    <row r="35" spans="1:6" ht="12.75">
      <c r="A35" s="2" t="s">
        <v>17</v>
      </c>
      <c r="F35" s="29" t="s">
        <v>30</v>
      </c>
    </row>
    <row r="36" spans="1:10" ht="13.5" thickBot="1">
      <c r="A36" s="2" t="s">
        <v>18</v>
      </c>
      <c r="B36" s="7">
        <f>+B20-B33</f>
        <v>17000</v>
      </c>
      <c r="C36" s="25"/>
      <c r="D36" s="7">
        <f>+D20-D33</f>
        <v>16695</v>
      </c>
      <c r="E36" s="25"/>
      <c r="F36" s="32">
        <f t="shared" si="2"/>
        <v>0.9820588235294118</v>
      </c>
      <c r="G36" s="25"/>
      <c r="H36" s="7">
        <f>+H20-H33</f>
        <v>15880</v>
      </c>
      <c r="I36" s="25"/>
      <c r="J36" s="9">
        <f>J20+J33</f>
        <v>-1120</v>
      </c>
    </row>
    <row r="37" ht="13.5" thickTop="1"/>
    <row r="41" spans="5:7" ht="15.75" customHeight="1">
      <c r="E41" s="34" t="s">
        <v>33</v>
      </c>
      <c r="F41" s="34"/>
      <c r="G41" s="34"/>
    </row>
  </sheetData>
  <mergeCells count="5">
    <mergeCell ref="E41:G41"/>
    <mergeCell ref="A1:J1"/>
    <mergeCell ref="A2:J2"/>
    <mergeCell ref="A3:J3"/>
    <mergeCell ref="A4:J4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Sutterfield</dc:creator>
  <cp:keywords/>
  <dc:description/>
  <cp:lastModifiedBy>saunders</cp:lastModifiedBy>
  <cp:lastPrinted>2002-11-01T21:16:51Z</cp:lastPrinted>
  <dcterms:created xsi:type="dcterms:W3CDTF">2002-10-31T18:55:35Z</dcterms:created>
  <dcterms:modified xsi:type="dcterms:W3CDTF">2002-11-04T17:57:54Z</dcterms:modified>
  <cp:category/>
  <cp:version/>
  <cp:contentType/>
  <cp:contentStatus/>
</cp:coreProperties>
</file>