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TEs AND GROSS SQUARE FEET" sheetId="1" r:id="rId1"/>
  </sheets>
  <definedNames/>
  <calcPr fullCalcOnLoad="1"/>
</workbook>
</file>

<file path=xl/sharedStrings.xml><?xml version="1.0" encoding="utf-8"?>
<sst xmlns="http://schemas.openxmlformats.org/spreadsheetml/2006/main" count="92" uniqueCount="61">
  <si>
    <t>BIOLOGY</t>
  </si>
  <si>
    <t>BUSINESS</t>
  </si>
  <si>
    <t>COMPUTERS</t>
  </si>
  <si>
    <t>EDUCATION</t>
  </si>
  <si>
    <t>ENGINEERING</t>
  </si>
  <si>
    <t>FINE ARTS</t>
  </si>
  <si>
    <t>PHILOSOPHY</t>
  </si>
  <si>
    <t>LIBERAL ARTS</t>
  </si>
  <si>
    <t>MATH</t>
  </si>
  <si>
    <t>PSYCHOLOGY</t>
  </si>
  <si>
    <t>NURSING</t>
  </si>
  <si>
    <t>CONSERVATION</t>
  </si>
  <si>
    <t>PUBLIC HEALTH</t>
  </si>
  <si>
    <t>TOTAL FTEs</t>
  </si>
  <si>
    <t>AREA STUDIES</t>
  </si>
  <si>
    <t>COMMUNICATION</t>
  </si>
  <si>
    <t>FOREIGN LANGUAGES</t>
  </si>
  <si>
    <t>ENGLISH &amp; LETTERS</t>
  </si>
  <si>
    <t>PHYSICAL SCIENCES</t>
  </si>
  <si>
    <t>PUBLIC ADMINISTRATION</t>
  </si>
  <si>
    <t>SOCIAL SCIENCE &amp; HISTORY</t>
  </si>
  <si>
    <t>PARKS RECREATION &amp; FITNESS</t>
  </si>
  <si>
    <t>OTHER HEALTH PROFESSIONS</t>
  </si>
  <si>
    <t>FACULTY</t>
  </si>
  <si>
    <t>ADMINISTRATION</t>
  </si>
  <si>
    <t>CLERICAL AND</t>
  </si>
  <si>
    <t>SERVICE</t>
  </si>
  <si>
    <t>TOTAL INSTRUCTION</t>
  </si>
  <si>
    <t>RESEARCH</t>
  </si>
  <si>
    <t>PUBLIC SUPPORT</t>
  </si>
  <si>
    <t>ACADEMIC SUPPORT</t>
  </si>
  <si>
    <t>STUDENT SERVICES</t>
  </si>
  <si>
    <t>INSTITUTIONAL SUPPORT</t>
  </si>
  <si>
    <t>PLANT OPERATION &amp; MAINT</t>
  </si>
  <si>
    <t>AUXILIARY ENTERPRISES</t>
  </si>
  <si>
    <t xml:space="preserve">                                    FACULTY AND STAFF FTE BY PROGRAM</t>
  </si>
  <si>
    <t>FY 2001-02</t>
  </si>
  <si>
    <t>Gross Sq Feet Per FYES in Michigan</t>
  </si>
  <si>
    <t>FY 2002</t>
  </si>
  <si>
    <t>Univ</t>
  </si>
  <si>
    <t xml:space="preserve">Sq Ft per </t>
  </si>
  <si>
    <t>Student</t>
  </si>
  <si>
    <t>SqFoot</t>
  </si>
  <si>
    <t>FYES</t>
  </si>
  <si>
    <t>CMU</t>
  </si>
  <si>
    <t>EMU</t>
  </si>
  <si>
    <t>FSU</t>
  </si>
  <si>
    <t>GVSU</t>
  </si>
  <si>
    <t>LSSU</t>
  </si>
  <si>
    <t>MSU</t>
  </si>
  <si>
    <t>MTU</t>
  </si>
  <si>
    <t>NMU</t>
  </si>
  <si>
    <t>OU</t>
  </si>
  <si>
    <t>SVSU</t>
  </si>
  <si>
    <t>UM-AA</t>
  </si>
  <si>
    <t>UM-D</t>
  </si>
  <si>
    <t>UM-F</t>
  </si>
  <si>
    <t>WSU</t>
  </si>
  <si>
    <t>WMU</t>
  </si>
  <si>
    <t>SQFT/STU</t>
  </si>
  <si>
    <t>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</si>
</sst>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#,##0.000"/>
    <numFmt numFmtId="166" formatCode="#,##0.0"/>
    <numFmt numFmtId="167" formatCode="0.0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42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7.421875" style="0" customWidth="1"/>
    <col min="2" max="2" width="7.140625" style="0" customWidth="1"/>
    <col min="3" max="3" width="32.57421875" style="0" customWidth="1"/>
    <col min="4" max="4" width="13.7109375" style="0" bestFit="1" customWidth="1"/>
    <col min="5" max="5" width="17.00390625" style="0" customWidth="1"/>
    <col min="6" max="6" width="16.8515625" style="0" customWidth="1"/>
    <col min="7" max="7" width="14.8515625" style="10" customWidth="1"/>
    <col min="8" max="13" width="5.00390625" style="10" customWidth="1"/>
    <col min="14" max="14" width="5.00390625" style="0" customWidth="1"/>
    <col min="15" max="15" width="12.8515625" style="0" customWidth="1"/>
    <col min="16" max="16" width="13.7109375" style="0" bestFit="1" customWidth="1"/>
  </cols>
  <sheetData>
    <row r="1" spans="3:14" ht="12" customHeight="1">
      <c r="C1" s="4"/>
      <c r="N1" s="2"/>
    </row>
    <row r="2" spans="3:18" ht="12" customHeight="1">
      <c r="C2" s="5" t="s">
        <v>35</v>
      </c>
      <c r="D2" s="6"/>
      <c r="E2" s="6"/>
      <c r="F2" s="6"/>
      <c r="N2" s="2"/>
      <c r="O2" s="3" t="s">
        <v>37</v>
      </c>
      <c r="P2" s="3"/>
      <c r="Q2" s="3"/>
      <c r="R2" s="3"/>
    </row>
    <row r="3" spans="3:18" ht="12" customHeight="1">
      <c r="C3" s="5"/>
      <c r="D3" s="6" t="s">
        <v>36</v>
      </c>
      <c r="E3" s="6"/>
      <c r="F3" s="6"/>
      <c r="N3" s="2"/>
      <c r="O3" s="3"/>
      <c r="P3" s="3" t="s">
        <v>38</v>
      </c>
      <c r="Q3" s="3"/>
      <c r="R3" s="3"/>
    </row>
    <row r="4" spans="3:14" ht="12" customHeight="1">
      <c r="C4" s="5"/>
      <c r="D4" s="6"/>
      <c r="E4" s="6"/>
      <c r="F4" s="6" t="s">
        <v>25</v>
      </c>
      <c r="N4" s="2"/>
    </row>
    <row r="5" spans="3:16" ht="12" customHeight="1">
      <c r="C5" s="5"/>
      <c r="D5" s="7" t="s">
        <v>23</v>
      </c>
      <c r="E5" s="7" t="s">
        <v>24</v>
      </c>
      <c r="F5" s="7" t="s">
        <v>26</v>
      </c>
      <c r="N5" s="2"/>
      <c r="O5" s="7"/>
      <c r="P5" s="7" t="s">
        <v>40</v>
      </c>
    </row>
    <row r="6" spans="3:25" ht="12" customHeight="1">
      <c r="C6" s="4"/>
      <c r="N6" s="2"/>
      <c r="O6" s="7" t="s">
        <v>39</v>
      </c>
      <c r="P6" s="7" t="s">
        <v>41</v>
      </c>
      <c r="R6" s="6" t="s">
        <v>60</v>
      </c>
      <c r="V6" t="s">
        <v>39</v>
      </c>
      <c r="W6" t="s">
        <v>42</v>
      </c>
      <c r="X6" t="s">
        <v>43</v>
      </c>
      <c r="Y6" t="s">
        <v>59</v>
      </c>
    </row>
    <row r="7" spans="2:14" ht="12" customHeight="1">
      <c r="B7">
        <v>5</v>
      </c>
      <c r="C7" s="4" t="s">
        <v>14</v>
      </c>
      <c r="D7" s="1">
        <v>13.68</v>
      </c>
      <c r="E7" s="1">
        <v>0</v>
      </c>
      <c r="F7" s="1">
        <v>0.1</v>
      </c>
      <c r="N7" s="2"/>
    </row>
    <row r="8" spans="2:27" ht="12" customHeight="1">
      <c r="B8">
        <v>26</v>
      </c>
      <c r="C8" s="4" t="s">
        <v>0</v>
      </c>
      <c r="D8" s="1">
        <v>24.68</v>
      </c>
      <c r="E8" s="1">
        <v>3</v>
      </c>
      <c r="F8" s="1">
        <v>3.97</v>
      </c>
      <c r="N8" s="2"/>
      <c r="O8" t="s">
        <v>50</v>
      </c>
      <c r="P8" s="8">
        <v>346.6367478025693</v>
      </c>
      <c r="V8" t="s">
        <v>44</v>
      </c>
      <c r="W8">
        <v>2908560</v>
      </c>
      <c r="X8">
        <v>20961</v>
      </c>
      <c r="Y8" s="8">
        <v>138.76055531701732</v>
      </c>
      <c r="Z8" t="s">
        <v>50</v>
      </c>
      <c r="AA8" s="8">
        <v>346.6367478025693</v>
      </c>
    </row>
    <row r="9" spans="2:27" ht="12" customHeight="1">
      <c r="B9">
        <v>52</v>
      </c>
      <c r="C9" s="4" t="s">
        <v>1</v>
      </c>
      <c r="D9" s="1">
        <v>59.51</v>
      </c>
      <c r="E9" s="1">
        <f>0.71+4.55</f>
        <v>5.26</v>
      </c>
      <c r="F9" s="1">
        <v>12.47</v>
      </c>
      <c r="N9" s="2"/>
      <c r="O9" t="s">
        <v>54</v>
      </c>
      <c r="P9" s="8">
        <v>343.25214484972895</v>
      </c>
      <c r="V9" t="s">
        <v>45</v>
      </c>
      <c r="W9">
        <v>2642382</v>
      </c>
      <c r="X9">
        <v>19256</v>
      </c>
      <c r="Y9" s="8">
        <v>137.22382633984213</v>
      </c>
      <c r="Z9" t="s">
        <v>54</v>
      </c>
      <c r="AA9" s="8">
        <v>343.25214484972895</v>
      </c>
    </row>
    <row r="10" spans="2:27" ht="12" customHeight="1">
      <c r="B10">
        <v>9</v>
      </c>
      <c r="C10" s="4" t="s">
        <v>15</v>
      </c>
      <c r="D10" s="1">
        <v>30.7</v>
      </c>
      <c r="E10" s="1">
        <v>0</v>
      </c>
      <c r="F10" s="1">
        <v>0</v>
      </c>
      <c r="N10" s="2"/>
      <c r="O10" t="s">
        <v>49</v>
      </c>
      <c r="P10" s="8">
        <v>329.5831786202853</v>
      </c>
      <c r="V10" t="s">
        <v>46</v>
      </c>
      <c r="W10">
        <v>1668233</v>
      </c>
      <c r="X10">
        <v>9568</v>
      </c>
      <c r="Y10" s="8">
        <v>174.35545568561872</v>
      </c>
      <c r="Z10" t="s">
        <v>49</v>
      </c>
      <c r="AA10" s="8">
        <v>329.5831786202853</v>
      </c>
    </row>
    <row r="11" spans="2:27" ht="12" customHeight="1">
      <c r="B11">
        <v>11</v>
      </c>
      <c r="C11" s="4" t="s">
        <v>2</v>
      </c>
      <c r="D11" s="1">
        <v>18.59</v>
      </c>
      <c r="E11" s="1">
        <f>0.45+5.25</f>
        <v>5.7</v>
      </c>
      <c r="F11" s="1">
        <v>15</v>
      </c>
      <c r="N11" s="2"/>
      <c r="O11" t="s">
        <v>57</v>
      </c>
      <c r="P11" s="8">
        <v>285.99031742022396</v>
      </c>
      <c r="V11" t="s">
        <v>47</v>
      </c>
      <c r="W11">
        <v>1749784</v>
      </c>
      <c r="X11">
        <v>16779</v>
      </c>
      <c r="Y11" s="8">
        <v>104.28416472972168</v>
      </c>
      <c r="Z11" t="s">
        <v>57</v>
      </c>
      <c r="AA11" s="8">
        <v>285.99031742022396</v>
      </c>
    </row>
    <row r="12" spans="2:27" ht="12" customHeight="1">
      <c r="B12">
        <v>13</v>
      </c>
      <c r="C12" s="4" t="s">
        <v>3</v>
      </c>
      <c r="D12" s="1">
        <v>103.16</v>
      </c>
      <c r="E12" s="1">
        <f>0.79+5.54</f>
        <v>6.33</v>
      </c>
      <c r="F12" s="1">
        <v>15.9</v>
      </c>
      <c r="N12" s="2"/>
      <c r="O12" t="s">
        <v>51</v>
      </c>
      <c r="P12" s="8">
        <v>284.13436123348015</v>
      </c>
      <c r="V12" t="s">
        <v>48</v>
      </c>
      <c r="W12">
        <v>742617</v>
      </c>
      <c r="X12">
        <v>2819</v>
      </c>
      <c r="Y12" s="8">
        <v>263.43277758070235</v>
      </c>
      <c r="Z12" t="s">
        <v>51</v>
      </c>
      <c r="AA12" s="8">
        <v>284.13436123348015</v>
      </c>
    </row>
    <row r="13" spans="2:27" ht="12" customHeight="1">
      <c r="B13">
        <v>14</v>
      </c>
      <c r="C13" s="4" t="s">
        <v>4</v>
      </c>
      <c r="D13" s="1">
        <v>31.81</v>
      </c>
      <c r="E13" s="1">
        <f>0.55+0.75</f>
        <v>1.3</v>
      </c>
      <c r="F13" s="1">
        <v>8.35</v>
      </c>
      <c r="N13" s="2"/>
      <c r="O13" t="s">
        <v>48</v>
      </c>
      <c r="P13" s="8">
        <v>263.43277758070235</v>
      </c>
      <c r="V13" t="s">
        <v>49</v>
      </c>
      <c r="W13">
        <v>13491817</v>
      </c>
      <c r="X13">
        <v>40936</v>
      </c>
      <c r="Y13" s="8">
        <v>329.5831786202853</v>
      </c>
      <c r="Z13" t="s">
        <v>48</v>
      </c>
      <c r="AA13" s="8">
        <v>263.43277758070235</v>
      </c>
    </row>
    <row r="14" spans="2:27" ht="12" customHeight="1">
      <c r="B14">
        <v>50</v>
      </c>
      <c r="C14" s="4" t="s">
        <v>5</v>
      </c>
      <c r="D14" s="1">
        <v>42.64</v>
      </c>
      <c r="E14" s="1">
        <v>4.75</v>
      </c>
      <c r="F14" s="1">
        <v>4.43</v>
      </c>
      <c r="N14" s="2"/>
      <c r="O14" t="s">
        <v>46</v>
      </c>
      <c r="P14" s="8">
        <v>174.35545568561872</v>
      </c>
      <c r="V14" t="s">
        <v>50</v>
      </c>
      <c r="W14">
        <v>2050703</v>
      </c>
      <c r="X14">
        <v>5916</v>
      </c>
      <c r="Y14" s="8">
        <v>346.6367478025693</v>
      </c>
      <c r="Z14" t="s">
        <v>46</v>
      </c>
      <c r="AA14" s="8">
        <v>174.35545568561872</v>
      </c>
    </row>
    <row r="15" spans="2:27" ht="12" customHeight="1">
      <c r="B15">
        <v>16</v>
      </c>
      <c r="C15" s="4" t="s">
        <v>16</v>
      </c>
      <c r="D15" s="1">
        <v>36.46</v>
      </c>
      <c r="E15" s="1">
        <v>0</v>
      </c>
      <c r="F15" s="1">
        <v>3</v>
      </c>
      <c r="N15" s="2"/>
      <c r="O15" t="s">
        <v>58</v>
      </c>
      <c r="P15" s="8">
        <v>168.5586605637196</v>
      </c>
      <c r="V15" t="s">
        <v>51</v>
      </c>
      <c r="W15">
        <v>2192949</v>
      </c>
      <c r="X15">
        <v>7718</v>
      </c>
      <c r="Y15" s="8">
        <v>284.13436123348015</v>
      </c>
      <c r="Z15" t="s">
        <v>58</v>
      </c>
      <c r="AA15" s="8">
        <v>168.5586605637196</v>
      </c>
    </row>
    <row r="16" spans="2:27" ht="12" customHeight="1">
      <c r="B16">
        <v>23</v>
      </c>
      <c r="C16" s="4" t="s">
        <v>17</v>
      </c>
      <c r="D16" s="1">
        <v>61.28</v>
      </c>
      <c r="E16" s="1">
        <v>0</v>
      </c>
      <c r="F16" s="1">
        <v>7.91</v>
      </c>
      <c r="N16" s="2"/>
      <c r="O16" t="s">
        <v>53</v>
      </c>
      <c r="P16" s="8">
        <v>161.42190462301298</v>
      </c>
      <c r="V16" t="s">
        <v>52</v>
      </c>
      <c r="W16">
        <v>1404294</v>
      </c>
      <c r="X16">
        <v>12619</v>
      </c>
      <c r="Y16" s="8">
        <v>111.2840954116808</v>
      </c>
      <c r="Z16" t="s">
        <v>53</v>
      </c>
      <c r="AA16" s="8">
        <v>161.42190462301298</v>
      </c>
    </row>
    <row r="17" spans="2:27" ht="12" customHeight="1">
      <c r="B17">
        <v>38</v>
      </c>
      <c r="C17" s="4" t="s">
        <v>6</v>
      </c>
      <c r="D17" s="1">
        <v>8.15</v>
      </c>
      <c r="E17" s="1">
        <v>0</v>
      </c>
      <c r="F17" s="1">
        <v>0</v>
      </c>
      <c r="N17" s="2"/>
      <c r="O17" t="s">
        <v>55</v>
      </c>
      <c r="P17" s="8">
        <v>159.16611679313758</v>
      </c>
      <c r="V17" t="s">
        <v>53</v>
      </c>
      <c r="W17">
        <v>1106870</v>
      </c>
      <c r="X17">
        <v>6857</v>
      </c>
      <c r="Y17" s="8">
        <v>161.42190462301298</v>
      </c>
      <c r="Z17" t="s">
        <v>55</v>
      </c>
      <c r="AA17" s="8">
        <v>159.16611679313758</v>
      </c>
    </row>
    <row r="18" spans="2:27" ht="12" customHeight="1">
      <c r="B18">
        <v>24</v>
      </c>
      <c r="C18" s="4" t="s">
        <v>7</v>
      </c>
      <c r="D18" s="1">
        <v>3.92</v>
      </c>
      <c r="E18" s="1">
        <v>0</v>
      </c>
      <c r="F18" s="1">
        <v>0</v>
      </c>
      <c r="N18" s="2"/>
      <c r="O18" t="s">
        <v>44</v>
      </c>
      <c r="P18" s="8">
        <v>138.76055531701732</v>
      </c>
      <c r="V18" t="s">
        <v>54</v>
      </c>
      <c r="W18">
        <v>13042895</v>
      </c>
      <c r="X18">
        <v>37998</v>
      </c>
      <c r="Y18" s="8">
        <v>343.25214484972895</v>
      </c>
      <c r="Z18" t="s">
        <v>44</v>
      </c>
      <c r="AA18" s="8">
        <v>138.76055531701732</v>
      </c>
    </row>
    <row r="19" spans="2:27" ht="12" customHeight="1">
      <c r="B19">
        <v>27</v>
      </c>
      <c r="C19" s="4" t="s">
        <v>8</v>
      </c>
      <c r="D19" s="1">
        <v>29.99</v>
      </c>
      <c r="E19" s="1">
        <v>0.75</v>
      </c>
      <c r="F19" s="1">
        <f>5.98</f>
        <v>5.98</v>
      </c>
      <c r="N19" s="2"/>
      <c r="O19" t="s">
        <v>45</v>
      </c>
      <c r="P19" s="8">
        <v>137.22382633984213</v>
      </c>
      <c r="V19" t="s">
        <v>55</v>
      </c>
      <c r="W19">
        <v>964865</v>
      </c>
      <c r="X19">
        <v>6062</v>
      </c>
      <c r="Y19" s="8">
        <v>159.16611679313758</v>
      </c>
      <c r="Z19" t="s">
        <v>45</v>
      </c>
      <c r="AA19" s="8">
        <v>137.22382633984213</v>
      </c>
    </row>
    <row r="20" spans="2:27" ht="12" customHeight="1">
      <c r="B20">
        <v>40</v>
      </c>
      <c r="C20" s="4" t="s">
        <v>18</v>
      </c>
      <c r="D20" s="1">
        <v>28.92</v>
      </c>
      <c r="E20" s="1">
        <v>6</v>
      </c>
      <c r="F20" s="1">
        <v>10.1</v>
      </c>
      <c r="N20" s="2"/>
      <c r="O20" s="6" t="s">
        <v>52</v>
      </c>
      <c r="P20" s="9">
        <v>111.2840954116808</v>
      </c>
      <c r="V20" t="s">
        <v>56</v>
      </c>
      <c r="W20">
        <v>534771</v>
      </c>
      <c r="X20">
        <v>5056</v>
      </c>
      <c r="Y20" s="8">
        <v>105.76958069620254</v>
      </c>
      <c r="Z20" t="s">
        <v>52</v>
      </c>
      <c r="AA20" s="8">
        <v>111.2840954116808</v>
      </c>
    </row>
    <row r="21" spans="2:27" ht="12" customHeight="1">
      <c r="B21">
        <v>42</v>
      </c>
      <c r="C21" s="4" t="s">
        <v>9</v>
      </c>
      <c r="D21" s="1">
        <v>13.9</v>
      </c>
      <c r="E21" s="1">
        <v>0</v>
      </c>
      <c r="F21" s="1">
        <v>2</v>
      </c>
      <c r="N21" s="2"/>
      <c r="O21" t="s">
        <v>56</v>
      </c>
      <c r="P21" s="8">
        <v>105.76958069620254</v>
      </c>
      <c r="V21" t="s">
        <v>57</v>
      </c>
      <c r="W21">
        <v>6793414</v>
      </c>
      <c r="X21">
        <v>23754</v>
      </c>
      <c r="Y21" s="8">
        <v>285.99031742022396</v>
      </c>
      <c r="Z21" t="s">
        <v>56</v>
      </c>
      <c r="AA21" s="8">
        <v>105.76958069620254</v>
      </c>
    </row>
    <row r="22" spans="2:27" ht="12" customHeight="1">
      <c r="B22">
        <v>44</v>
      </c>
      <c r="C22" s="4" t="s">
        <v>19</v>
      </c>
      <c r="D22" s="1">
        <v>20.44</v>
      </c>
      <c r="E22" s="1">
        <f>0.21+1.5</f>
        <v>1.71</v>
      </c>
      <c r="F22" s="1">
        <v>4.8</v>
      </c>
      <c r="N22" s="2"/>
      <c r="O22" t="s">
        <v>47</v>
      </c>
      <c r="P22" s="8">
        <v>104.28416472972168</v>
      </c>
      <c r="V22" t="s">
        <v>58</v>
      </c>
      <c r="W22">
        <v>4198122</v>
      </c>
      <c r="X22">
        <v>24906</v>
      </c>
      <c r="Y22" s="8">
        <v>168.5586605637196</v>
      </c>
      <c r="Z22" t="s">
        <v>47</v>
      </c>
      <c r="AA22" s="8">
        <v>104.28416472972168</v>
      </c>
    </row>
    <row r="23" spans="2:14" ht="12" customHeight="1">
      <c r="B23">
        <v>45</v>
      </c>
      <c r="C23" s="4" t="s">
        <v>20</v>
      </c>
      <c r="D23" s="1">
        <v>57.79</v>
      </c>
      <c r="E23" s="1">
        <f>0.29+1.45</f>
        <v>1.74</v>
      </c>
      <c r="F23" s="1">
        <v>6.77</v>
      </c>
      <c r="N23" s="2"/>
    </row>
    <row r="24" spans="2:24" ht="12" customHeight="1">
      <c r="B24">
        <v>51.16</v>
      </c>
      <c r="C24" s="4" t="s">
        <v>10</v>
      </c>
      <c r="D24" s="1">
        <v>21.62</v>
      </c>
      <c r="E24" s="1">
        <f>0.5+3.17</f>
        <v>3.67</v>
      </c>
      <c r="F24" s="1">
        <v>4.1</v>
      </c>
      <c r="N24" s="2"/>
      <c r="W24">
        <f>SUM(W8:W23)</f>
        <v>55492276</v>
      </c>
      <c r="X24">
        <f>SUM(X8:X23)</f>
        <v>241205</v>
      </c>
    </row>
    <row r="25" spans="2:14" ht="12" customHeight="1">
      <c r="B25">
        <v>51.99</v>
      </c>
      <c r="C25" s="4" t="s">
        <v>22</v>
      </c>
      <c r="D25" s="1">
        <v>16</v>
      </c>
      <c r="E25" s="1">
        <v>2.67</v>
      </c>
      <c r="F25" s="1">
        <v>3.91</v>
      </c>
      <c r="N25" s="2"/>
    </row>
    <row r="26" spans="2:14" ht="12" customHeight="1">
      <c r="B26">
        <v>31</v>
      </c>
      <c r="C26" s="4" t="s">
        <v>21</v>
      </c>
      <c r="D26" s="1">
        <v>4.7</v>
      </c>
      <c r="E26" s="1">
        <v>0</v>
      </c>
      <c r="F26" s="1">
        <v>0</v>
      </c>
      <c r="N26" s="2"/>
    </row>
    <row r="27" spans="2:14" ht="12" customHeight="1">
      <c r="B27">
        <v>3</v>
      </c>
      <c r="C27" s="4" t="s">
        <v>11</v>
      </c>
      <c r="D27" s="1">
        <v>1.39</v>
      </c>
      <c r="E27" s="1">
        <v>0</v>
      </c>
      <c r="F27" s="1">
        <v>0</v>
      </c>
      <c r="N27" s="2"/>
    </row>
    <row r="28" spans="2:14" ht="12" customHeight="1">
      <c r="B28">
        <v>51.22</v>
      </c>
      <c r="C28" s="4" t="s">
        <v>12</v>
      </c>
      <c r="D28" s="1">
        <v>1.99</v>
      </c>
      <c r="E28" s="1">
        <v>0</v>
      </c>
      <c r="F28" s="1">
        <v>0</v>
      </c>
      <c r="N28" s="2"/>
    </row>
    <row r="29" spans="3:14" ht="12" customHeight="1">
      <c r="C29" s="4"/>
      <c r="D29" s="1"/>
      <c r="E29" s="1"/>
      <c r="F29" s="1"/>
      <c r="N29" s="2"/>
    </row>
    <row r="30" spans="3:14" ht="12" customHeight="1">
      <c r="C30" s="4" t="s">
        <v>27</v>
      </c>
      <c r="D30" s="1">
        <f>SUM(D7:D29)</f>
        <v>631.32</v>
      </c>
      <c r="E30" s="1">
        <f>SUM(E7:E29)</f>
        <v>42.88000000000001</v>
      </c>
      <c r="F30" s="1">
        <f>SUM(F7:F29)</f>
        <v>108.78999999999998</v>
      </c>
      <c r="N30" s="2"/>
    </row>
    <row r="31" spans="3:14" ht="12" customHeight="1">
      <c r="C31" s="4"/>
      <c r="D31" s="1"/>
      <c r="E31" s="1"/>
      <c r="F31" s="1"/>
      <c r="N31" s="2"/>
    </row>
    <row r="32" spans="3:14" ht="12" customHeight="1">
      <c r="C32" t="s">
        <v>28</v>
      </c>
      <c r="D32" s="1"/>
      <c r="E32" s="1">
        <f>2+4.84+0.25</f>
        <v>7.09</v>
      </c>
      <c r="F32" s="1">
        <v>4.45</v>
      </c>
      <c r="N32" s="2"/>
    </row>
    <row r="33" spans="3:14" ht="12" customHeight="1">
      <c r="C33" t="s">
        <v>29</v>
      </c>
      <c r="D33" s="1"/>
      <c r="E33" s="1">
        <v>2.5</v>
      </c>
      <c r="F33" s="1">
        <f>2.04+1</f>
        <v>3.04</v>
      </c>
      <c r="N33" s="2"/>
    </row>
    <row r="34" spans="3:14" ht="12" customHeight="1">
      <c r="C34" t="s">
        <v>30</v>
      </c>
      <c r="D34" s="1"/>
      <c r="E34" s="1">
        <f>13+53.44</f>
        <v>66.44</v>
      </c>
      <c r="F34" s="1">
        <f>68.94+15</f>
        <v>83.94</v>
      </c>
      <c r="N34" s="2"/>
    </row>
    <row r="35" spans="3:14" ht="12" customHeight="1">
      <c r="C35" t="s">
        <v>31</v>
      </c>
      <c r="D35" s="1"/>
      <c r="E35" s="1">
        <f>5+47.19-0.25-5+0.5</f>
        <v>47.44</v>
      </c>
      <c r="F35" s="1">
        <f>69.24+1+0.25</f>
        <v>70.49</v>
      </c>
      <c r="N35" s="2"/>
    </row>
    <row r="36" spans="3:14" ht="12" customHeight="1">
      <c r="C36" t="s">
        <v>32</v>
      </c>
      <c r="D36" s="1"/>
      <c r="E36" s="1">
        <f>88.39+18</f>
        <v>106.39</v>
      </c>
      <c r="F36" s="1">
        <f>72.93+5.5</f>
        <v>78.43</v>
      </c>
      <c r="N36" s="2"/>
    </row>
    <row r="37" spans="3:14" ht="12" customHeight="1">
      <c r="C37" t="s">
        <v>33</v>
      </c>
      <c r="D37" s="1"/>
      <c r="E37" s="1">
        <v>11.05</v>
      </c>
      <c r="F37" s="1">
        <f>7.16+32+43</f>
        <v>82.16</v>
      </c>
      <c r="N37" s="2"/>
    </row>
    <row r="38" spans="3:14" ht="12" customHeight="1">
      <c r="C38" t="s">
        <v>34</v>
      </c>
      <c r="D38" s="1"/>
      <c r="E38" s="1">
        <v>20</v>
      </c>
      <c r="F38" s="1">
        <v>7</v>
      </c>
      <c r="N38" s="2"/>
    </row>
    <row r="39" spans="4:14" ht="12" customHeight="1">
      <c r="D39" s="1"/>
      <c r="E39" s="1"/>
      <c r="F39" s="1"/>
      <c r="N39" s="2"/>
    </row>
    <row r="40" spans="3:14" ht="12" customHeight="1">
      <c r="C40" t="s">
        <v>13</v>
      </c>
      <c r="D40" s="1">
        <f>SUM(D30:D38)</f>
        <v>631.32</v>
      </c>
      <c r="E40" s="1">
        <f>SUM(E30:E38)</f>
        <v>303.79</v>
      </c>
      <c r="F40" s="1">
        <f>SUM(F30:F38)</f>
        <v>438.29999999999995</v>
      </c>
      <c r="N40" s="2"/>
    </row>
    <row r="41" spans="4:14" ht="12" customHeight="1">
      <c r="D41" s="1"/>
      <c r="E41" s="1"/>
      <c r="F41" s="1"/>
      <c r="N41" s="2"/>
    </row>
    <row r="42" ht="12" customHeight="1">
      <c r="N42" s="2"/>
    </row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</sheetData>
  <printOptions gridLines="1" horizontalCentered="1" verticalCentered="1"/>
  <pageMargins left="0.75" right="0.75" top="1" bottom="1" header="0.5" footer="0.5"/>
  <pageSetup horizontalDpi="600" verticalDpi="600" orientation="landscape" r:id="rId1"/>
  <headerFooter alignWithMargins="0">
    <oddHeader>&amp;R&amp;"Arial,Bold"&amp;12Figure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Vander Werff</dc:creator>
  <cp:keywords/>
  <dc:description/>
  <cp:lastModifiedBy>saunders</cp:lastModifiedBy>
  <cp:lastPrinted>2003-09-09T16:33:43Z</cp:lastPrinted>
  <dcterms:created xsi:type="dcterms:W3CDTF">2000-10-20T15:59:57Z</dcterms:created>
  <dcterms:modified xsi:type="dcterms:W3CDTF">2003-10-29T20:31:54Z</dcterms:modified>
  <cp:category/>
  <cp:version/>
  <cp:contentType/>
  <cp:contentStatus/>
</cp:coreProperties>
</file>