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Combined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<sst xmlns="http://schemas.openxmlformats.org/spreadsheetml/2006/main" count="28" uniqueCount="25">
  <si>
    <t>UNIVERSITY HOUSING</t>
  </si>
  <si>
    <t>FISCAL YEAR 2002-2003 BUDGET</t>
  </si>
  <si>
    <t>STATEMENT OF REVENUES AND EXPENSES</t>
  </si>
  <si>
    <t>As of December 31, 2002</t>
  </si>
  <si>
    <t>2002/2003</t>
  </si>
  <si>
    <t>PROJECTED</t>
  </si>
  <si>
    <t>BUDGET</t>
  </si>
  <si>
    <t>VARIANCE</t>
  </si>
  <si>
    <t>REVENUE:</t>
  </si>
  <si>
    <t>Operating Income</t>
  </si>
  <si>
    <t>Income from Institutional Sources</t>
  </si>
  <si>
    <t>Total Revenue:</t>
  </si>
  <si>
    <t>EXPENSE:</t>
  </si>
  <si>
    <t>Salaries, Wages and Benefits</t>
  </si>
  <si>
    <t>Supplies and Services</t>
  </si>
  <si>
    <t>Equipment</t>
  </si>
  <si>
    <t>Insurance</t>
  </si>
  <si>
    <t>Repairs, Maintenance and Renovations</t>
  </si>
  <si>
    <t>Utilities</t>
  </si>
  <si>
    <t>Debt Service</t>
  </si>
  <si>
    <t>General Fund Administrative Fee</t>
  </si>
  <si>
    <t>Total Expense:</t>
  </si>
  <si>
    <t>NET REVENUE OVER</t>
  </si>
  <si>
    <t>(UNDER) EXPENSE:</t>
  </si>
  <si>
    <t>ATTACHMENT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</si>
</sst>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3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Border="1" applyAlignment="1">
      <alignment/>
    </xf>
    <xf numFmtId="37" fontId="3" fillId="0" borderId="0" xfId="0" applyNumberFormat="1" applyFont="1" applyAlignment="1">
      <alignment/>
    </xf>
    <xf numFmtId="1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ynolds.ADMNET\Local%20Settings\Temporary%20Internet%20Files\OLK67\Res%20Halls%20Statement%20of%20Revenues%20and%20Expen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ynolds.ADMNET\Local%20Settings\Temporary%20Internet%20Files\OLK67\USA%20Statement%20of%20Revenues%20and%20Expen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 Halls"/>
    </sheetNames>
    <sheetDataSet>
      <sheetData sheetId="0">
        <row r="17">
          <cell r="C17">
            <v>7468412.0600000005</v>
          </cell>
          <cell r="E17">
            <v>6227930.75</v>
          </cell>
          <cell r="G17">
            <v>-1240481.3100000005</v>
          </cell>
        </row>
        <row r="18">
          <cell r="C18">
            <v>110898.68</v>
          </cell>
          <cell r="E18">
            <v>105000</v>
          </cell>
          <cell r="G18">
            <v>-5898.679999999993</v>
          </cell>
        </row>
        <row r="27">
          <cell r="C27">
            <v>1744605.6</v>
          </cell>
          <cell r="E27">
            <v>1750446</v>
          </cell>
        </row>
        <row r="28">
          <cell r="C28">
            <v>2447202</v>
          </cell>
          <cell r="E28">
            <v>2257577.55</v>
          </cell>
          <cell r="G28">
            <v>189624.4500000002</v>
          </cell>
        </row>
        <row r="29">
          <cell r="C29">
            <v>5150</v>
          </cell>
          <cell r="E29">
            <v>0</v>
          </cell>
          <cell r="G29">
            <v>5150</v>
          </cell>
        </row>
        <row r="30">
          <cell r="C30">
            <v>83000</v>
          </cell>
          <cell r="E30">
            <v>55000</v>
          </cell>
          <cell r="G30">
            <v>28000</v>
          </cell>
        </row>
        <row r="31">
          <cell r="C31">
            <v>1035739.9999999999</v>
          </cell>
          <cell r="E31">
            <v>330000</v>
          </cell>
          <cell r="G31">
            <v>705739.9999999999</v>
          </cell>
        </row>
        <row r="32">
          <cell r="C32">
            <v>1038745</v>
          </cell>
          <cell r="E32">
            <v>1023745</v>
          </cell>
          <cell r="G32">
            <v>15000</v>
          </cell>
        </row>
        <row r="33">
          <cell r="E33">
            <v>675000</v>
          </cell>
        </row>
        <row r="35">
          <cell r="C35">
            <v>186982.45</v>
          </cell>
          <cell r="E35">
            <v>215000</v>
          </cell>
          <cell r="G35">
            <v>-28017.54999999999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</sheetNames>
    <sheetDataSet>
      <sheetData sheetId="0">
        <row r="17">
          <cell r="C17">
            <v>2538286</v>
          </cell>
          <cell r="E17">
            <v>2048997</v>
          </cell>
          <cell r="G17">
            <v>-489289</v>
          </cell>
        </row>
        <row r="27">
          <cell r="C27">
            <v>396200</v>
          </cell>
          <cell r="E27">
            <v>243139.4</v>
          </cell>
        </row>
        <row r="28">
          <cell r="C28">
            <v>76960</v>
          </cell>
          <cell r="E28">
            <v>38960</v>
          </cell>
          <cell r="G28">
            <v>38000</v>
          </cell>
        </row>
        <row r="29">
          <cell r="G29">
            <v>0</v>
          </cell>
        </row>
        <row r="30">
          <cell r="C30">
            <v>60000</v>
          </cell>
          <cell r="E30">
            <v>40000</v>
          </cell>
          <cell r="G30">
            <v>20000</v>
          </cell>
        </row>
        <row r="31">
          <cell r="C31">
            <v>212193</v>
          </cell>
          <cell r="E31">
            <v>63000</v>
          </cell>
          <cell r="G31">
            <v>149193</v>
          </cell>
        </row>
        <row r="32">
          <cell r="C32">
            <v>289700</v>
          </cell>
          <cell r="E32">
            <v>289700</v>
          </cell>
          <cell r="G32">
            <v>0</v>
          </cell>
        </row>
        <row r="33">
          <cell r="E33">
            <v>1138400</v>
          </cell>
        </row>
        <row r="34">
          <cell r="C34">
            <v>50000</v>
          </cell>
          <cell r="E34">
            <v>35000</v>
          </cell>
          <cell r="G34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7">
      <selection activeCell="G40" sqref="G40"/>
    </sheetView>
  </sheetViews>
  <sheetFormatPr defaultColWidth="9.140625" defaultRowHeight="12.75"/>
  <cols>
    <col min="2" max="2" width="24.28125" style="0" customWidth="1"/>
    <col min="3" max="3" width="15.140625" style="0" customWidth="1"/>
    <col min="4" max="4" width="5.7109375" style="0" customWidth="1"/>
    <col min="5" max="5" width="16.00390625" style="0" customWidth="1"/>
    <col min="6" max="6" width="5.7109375" style="0" customWidth="1"/>
    <col min="7" max="7" width="14.8515625" style="0" customWidth="1"/>
  </cols>
  <sheetData>
    <row r="1" spans="1:7" ht="12.75">
      <c r="A1" s="2"/>
      <c r="C1" s="1"/>
      <c r="E1" s="1"/>
      <c r="F1" s="2" t="s">
        <v>24</v>
      </c>
      <c r="G1" s="1"/>
    </row>
    <row r="2" spans="1:7" ht="12.75">
      <c r="A2" s="2"/>
      <c r="C2" s="2"/>
      <c r="D2" s="3" t="s">
        <v>0</v>
      </c>
      <c r="E2" s="1"/>
      <c r="G2" s="1"/>
    </row>
    <row r="3" spans="1:7" ht="12.75">
      <c r="A3" s="2"/>
      <c r="C3" s="1"/>
      <c r="D3" s="3" t="s">
        <v>1</v>
      </c>
      <c r="E3" s="4"/>
      <c r="F3" s="5"/>
      <c r="G3" s="1"/>
    </row>
    <row r="4" spans="1:7" ht="12.75">
      <c r="A4" s="18"/>
      <c r="C4" s="1"/>
      <c r="D4" s="3" t="s">
        <v>2</v>
      </c>
      <c r="E4" s="4"/>
      <c r="F4" s="5"/>
      <c r="G4" s="1"/>
    </row>
    <row r="5" spans="3:7" ht="12.75">
      <c r="C5" s="1"/>
      <c r="D5" s="3" t="s">
        <v>3</v>
      </c>
      <c r="E5" s="4"/>
      <c r="F5" s="5"/>
      <c r="G5" s="1"/>
    </row>
    <row r="6" spans="3:7" ht="12.75">
      <c r="C6" s="1"/>
      <c r="D6" s="5"/>
      <c r="E6" s="6"/>
      <c r="F6" s="5"/>
      <c r="G6" s="1"/>
    </row>
    <row r="7" spans="3:7" ht="12.75">
      <c r="C7" s="1"/>
      <c r="D7" s="5"/>
      <c r="E7" s="6"/>
      <c r="F7" s="5"/>
      <c r="G7" s="1"/>
    </row>
    <row r="8" spans="3:7" ht="12.75">
      <c r="C8" s="1"/>
      <c r="D8" s="5"/>
      <c r="E8" s="6"/>
      <c r="F8" s="5"/>
      <c r="G8" s="1"/>
    </row>
    <row r="9" spans="3:7" ht="12.75">
      <c r="C9" s="4"/>
      <c r="D9" s="3"/>
      <c r="E9" s="4"/>
      <c r="F9" s="3"/>
      <c r="G9" s="4" t="s">
        <v>4</v>
      </c>
    </row>
    <row r="10" spans="3:7" ht="12.75">
      <c r="C10" s="4" t="s">
        <v>4</v>
      </c>
      <c r="D10" s="3"/>
      <c r="E10" s="4" t="s">
        <v>4</v>
      </c>
      <c r="F10" s="3"/>
      <c r="G10" s="4" t="s">
        <v>5</v>
      </c>
    </row>
    <row r="11" spans="3:7" ht="12.75">
      <c r="C11" s="7" t="s">
        <v>6</v>
      </c>
      <c r="D11" s="3"/>
      <c r="E11" s="7" t="s">
        <v>5</v>
      </c>
      <c r="F11" s="3"/>
      <c r="G11" s="7" t="s">
        <v>7</v>
      </c>
    </row>
    <row r="12" spans="3:7" ht="12.75">
      <c r="C12" s="1"/>
      <c r="E12" s="1"/>
      <c r="G12" s="1"/>
    </row>
    <row r="13" spans="3:7" ht="12.75">
      <c r="C13" s="1"/>
      <c r="E13" s="1"/>
      <c r="G13" s="1"/>
    </row>
    <row r="14" spans="1:7" ht="12.75">
      <c r="A14" s="2" t="s">
        <v>8</v>
      </c>
      <c r="C14" s="1"/>
      <c r="E14" s="1"/>
      <c r="G14" s="1"/>
    </row>
    <row r="15" spans="3:7" ht="12.75">
      <c r="C15" s="1"/>
      <c r="E15" s="1"/>
      <c r="G15" s="1"/>
    </row>
    <row r="16" spans="3:7" ht="12.75">
      <c r="C16" s="1"/>
      <c r="E16" s="1"/>
      <c r="G16" s="1"/>
    </row>
    <row r="17" spans="1:7" ht="12.75">
      <c r="A17" t="s">
        <v>9</v>
      </c>
      <c r="C17" s="8">
        <f>'[2]USA'!C17+'[1]Res Halls'!C17</f>
        <v>10006698.06</v>
      </c>
      <c r="D17" s="8"/>
      <c r="E17" s="8">
        <f>'[2]USA'!E17+'[1]Res Halls'!E17</f>
        <v>8276927.75</v>
      </c>
      <c r="F17" s="8"/>
      <c r="G17" s="13">
        <f>'[2]USA'!G17+'[1]Res Halls'!G17</f>
        <v>-1729770.3100000005</v>
      </c>
    </row>
    <row r="18" spans="1:7" ht="15">
      <c r="A18" t="s">
        <v>10</v>
      </c>
      <c r="C18" s="9">
        <f>'[2]USA'!C18+'[1]Res Halls'!C18</f>
        <v>110898.68</v>
      </c>
      <c r="D18" s="10"/>
      <c r="E18" s="9">
        <f>'[2]USA'!E18+'[1]Res Halls'!E18</f>
        <v>105000</v>
      </c>
      <c r="F18" s="10"/>
      <c r="G18" s="14">
        <f>'[2]USA'!G18+'[1]Res Halls'!G18</f>
        <v>-5898.679999999993</v>
      </c>
    </row>
    <row r="19" spans="3:7" ht="12.75">
      <c r="C19" s="8"/>
      <c r="D19" s="8"/>
      <c r="E19" s="8"/>
      <c r="F19" s="8"/>
      <c r="G19" s="13"/>
    </row>
    <row r="20" spans="3:7" ht="12.75">
      <c r="C20" s="8"/>
      <c r="D20" s="8"/>
      <c r="E20" s="8"/>
      <c r="F20" s="8"/>
      <c r="G20" s="13"/>
    </row>
    <row r="21" spans="1:7" ht="12.75">
      <c r="A21" s="11" t="s">
        <v>11</v>
      </c>
      <c r="C21" s="8">
        <f>SUM(C17:C20)</f>
        <v>10117596.74</v>
      </c>
      <c r="D21" s="8"/>
      <c r="E21" s="8">
        <f>SUM(E17:E20)</f>
        <v>8381927.75</v>
      </c>
      <c r="F21" s="8"/>
      <c r="G21" s="13">
        <f>SUM(G17:G20)</f>
        <v>-1735668.9900000005</v>
      </c>
    </row>
    <row r="22" spans="3:7" ht="12.75">
      <c r="C22" s="8"/>
      <c r="D22" s="8"/>
      <c r="E22" s="8"/>
      <c r="F22" s="8"/>
      <c r="G22" s="13"/>
    </row>
    <row r="23" spans="3:7" ht="12.75">
      <c r="C23" s="8"/>
      <c r="D23" s="8"/>
      <c r="E23" s="8"/>
      <c r="F23" s="8"/>
      <c r="G23" s="13"/>
    </row>
    <row r="24" spans="3:7" ht="12.75">
      <c r="C24" s="8"/>
      <c r="D24" s="8"/>
      <c r="E24" s="8"/>
      <c r="F24" s="8"/>
      <c r="G24" s="13"/>
    </row>
    <row r="25" spans="1:7" ht="12.75">
      <c r="A25" s="2" t="s">
        <v>12</v>
      </c>
      <c r="C25" s="8"/>
      <c r="D25" s="8"/>
      <c r="E25" s="8"/>
      <c r="F25" s="8"/>
      <c r="G25" s="13"/>
    </row>
    <row r="26" spans="3:7" ht="12.75">
      <c r="C26" s="8"/>
      <c r="D26" s="8"/>
      <c r="E26" s="8"/>
      <c r="F26" s="8"/>
      <c r="G26" s="13"/>
    </row>
    <row r="27" spans="1:7" ht="12.75">
      <c r="A27" t="s">
        <v>13</v>
      </c>
      <c r="C27" s="8">
        <f>'[2]USA'!C27+'[1]Res Halls'!C27</f>
        <v>2140805.6</v>
      </c>
      <c r="D27" s="8"/>
      <c r="E27" s="8">
        <f>'[2]USA'!E27+'[1]Res Halls'!E27</f>
        <v>1993585.4</v>
      </c>
      <c r="F27" s="8"/>
      <c r="G27" s="13">
        <v>147220</v>
      </c>
    </row>
    <row r="28" spans="1:7" ht="12.75">
      <c r="A28" t="s">
        <v>14</v>
      </c>
      <c r="C28" s="10">
        <f>'[2]USA'!C28+'[1]Res Halls'!C28</f>
        <v>2524162</v>
      </c>
      <c r="D28" s="10"/>
      <c r="E28" s="10">
        <f>'[2]USA'!E28+'[1]Res Halls'!E28</f>
        <v>2296537.55</v>
      </c>
      <c r="F28" s="10"/>
      <c r="G28" s="10">
        <f>'[2]USA'!G28+'[1]Res Halls'!G28</f>
        <v>227624.4500000002</v>
      </c>
    </row>
    <row r="29" spans="1:7" ht="12.75">
      <c r="A29" t="s">
        <v>15</v>
      </c>
      <c r="C29" s="10">
        <f>'[2]USA'!C29+'[1]Res Halls'!C29</f>
        <v>5150</v>
      </c>
      <c r="D29" s="10"/>
      <c r="E29" s="10">
        <f>'[2]USA'!E29+'[1]Res Halls'!E29</f>
        <v>0</v>
      </c>
      <c r="F29" s="10"/>
      <c r="G29" s="10">
        <f>'[2]USA'!G29+'[1]Res Halls'!G29</f>
        <v>5150</v>
      </c>
    </row>
    <row r="30" spans="1:7" ht="12.75">
      <c r="A30" t="s">
        <v>16</v>
      </c>
      <c r="C30" s="10">
        <f>'[2]USA'!C30+'[1]Res Halls'!C30</f>
        <v>143000</v>
      </c>
      <c r="D30" s="10"/>
      <c r="E30" s="10">
        <f>'[2]USA'!E30+'[1]Res Halls'!E30</f>
        <v>95000</v>
      </c>
      <c r="F30" s="10"/>
      <c r="G30" s="10">
        <f>'[2]USA'!G30+'[1]Res Halls'!G30</f>
        <v>48000</v>
      </c>
    </row>
    <row r="31" spans="1:7" ht="12.75">
      <c r="A31" t="s">
        <v>17</v>
      </c>
      <c r="C31" s="10">
        <f>'[2]USA'!C31+'[1]Res Halls'!C31</f>
        <v>1247933</v>
      </c>
      <c r="D31" s="10"/>
      <c r="E31" s="10">
        <f>'[2]USA'!E31+'[1]Res Halls'!E31+200000</f>
        <v>593000</v>
      </c>
      <c r="F31" s="10"/>
      <c r="G31" s="10">
        <f>'[2]USA'!G31+'[1]Res Halls'!G31-200000</f>
        <v>654932.9999999999</v>
      </c>
    </row>
    <row r="32" spans="1:7" ht="12.75">
      <c r="A32" t="s">
        <v>18</v>
      </c>
      <c r="C32" s="10">
        <f>'[2]USA'!C32+'[1]Res Halls'!C32</f>
        <v>1328445</v>
      </c>
      <c r="D32" s="10"/>
      <c r="E32" s="10">
        <f>'[2]USA'!E32+'[1]Res Halls'!E32</f>
        <v>1313445</v>
      </c>
      <c r="F32" s="10"/>
      <c r="G32" s="10">
        <f>'[2]USA'!G32+'[1]Res Halls'!G32</f>
        <v>15000</v>
      </c>
    </row>
    <row r="33" spans="1:7" ht="12.75">
      <c r="A33" t="s">
        <v>19</v>
      </c>
      <c r="C33" s="10">
        <v>2041080</v>
      </c>
      <c r="D33" s="10"/>
      <c r="E33" s="10">
        <f>'[2]USA'!E33+'[1]Res Halls'!E33</f>
        <v>1813400</v>
      </c>
      <c r="F33" s="10"/>
      <c r="G33" s="10">
        <v>227680</v>
      </c>
    </row>
    <row r="34" spans="1:7" ht="15">
      <c r="A34" t="s">
        <v>20</v>
      </c>
      <c r="C34" s="9">
        <f>'[2]USA'!C34+'[1]Res Halls'!C35</f>
        <v>236982.45</v>
      </c>
      <c r="D34" s="10"/>
      <c r="E34" s="9">
        <f>'[2]USA'!E34+'[1]Res Halls'!E35</f>
        <v>250000</v>
      </c>
      <c r="F34" s="10"/>
      <c r="G34" s="17">
        <f>'[2]USA'!G34+'[1]Res Halls'!G35</f>
        <v>-13017.549999999988</v>
      </c>
    </row>
    <row r="35" spans="1:7" ht="12.75">
      <c r="A35" s="11" t="s">
        <v>21</v>
      </c>
      <c r="C35" s="12">
        <f>SUM(C27:C34)</f>
        <v>9667558.049999999</v>
      </c>
      <c r="D35" s="8"/>
      <c r="E35" s="12">
        <f>SUM(E27:E34)</f>
        <v>8354967.949999999</v>
      </c>
      <c r="F35" s="8"/>
      <c r="G35" s="15">
        <v>1312590</v>
      </c>
    </row>
    <row r="36" spans="3:7" ht="12.75">
      <c r="C36" s="8"/>
      <c r="D36" s="8"/>
      <c r="E36" s="8"/>
      <c r="F36" s="8"/>
      <c r="G36" s="13"/>
    </row>
    <row r="37" spans="3:7" ht="12.75">
      <c r="C37" s="8"/>
      <c r="D37" s="8"/>
      <c r="E37" s="8"/>
      <c r="F37" s="8"/>
      <c r="G37" s="13"/>
    </row>
    <row r="38" spans="1:7" ht="12.75">
      <c r="A38" s="2" t="s">
        <v>22</v>
      </c>
      <c r="C38" s="8"/>
      <c r="D38" s="8"/>
      <c r="E38" s="8"/>
      <c r="F38" s="8"/>
      <c r="G38" s="13"/>
    </row>
    <row r="39" spans="1:7" ht="12.75">
      <c r="A39" s="2" t="s">
        <v>23</v>
      </c>
      <c r="C39" s="8">
        <f>C21-C35</f>
        <v>450038.69000000134</v>
      </c>
      <c r="D39" s="8"/>
      <c r="E39" s="8">
        <f>E21-E35</f>
        <v>26959.800000000745</v>
      </c>
      <c r="F39" s="8"/>
      <c r="G39" s="16">
        <v>-423079</v>
      </c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Housing</dc:creator>
  <cp:keywords/>
  <dc:description/>
  <cp:lastModifiedBy>saunders</cp:lastModifiedBy>
  <cp:lastPrinted>2003-01-20T18:24:29Z</cp:lastPrinted>
  <dcterms:created xsi:type="dcterms:W3CDTF">2003-01-07T17:27:51Z</dcterms:created>
  <dcterms:modified xsi:type="dcterms:W3CDTF">2003-01-20T18:29:14Z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-1000342215</vt:i4>
  </property>
  <property fmtid="{D5CDD505-2E9C-101B-9397-08002B2CF9AE}" pid="3" name="_EmailSubject">
    <vt:lpwstr>Board of Trustees Agendum Item - Student Apartments and University Housing Budget Performance Reports for 2002-2003</vt:lpwstr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</Properties>
</file>