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910" yWindow="-30" windowWidth="12570" windowHeight="4380"/>
  </bookViews>
  <sheets>
    <sheet name="2012-2013 degrees GRAD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L222" i="1" l="1"/>
  <c r="I222" i="1"/>
  <c r="F222" i="1"/>
  <c r="O81" i="1"/>
  <c r="X54" i="1"/>
  <c r="U54" i="1"/>
  <c r="R54" i="1"/>
  <c r="O54" i="1"/>
  <c r="L54" i="1"/>
  <c r="I54" i="1"/>
  <c r="K40" i="1"/>
  <c r="H40" i="1"/>
  <c r="W40" i="1"/>
  <c r="T40" i="1"/>
  <c r="Q40" i="1"/>
  <c r="N40" i="1"/>
  <c r="Z90" i="1"/>
  <c r="Y90" i="1"/>
  <c r="Z88" i="1"/>
  <c r="Y88" i="1"/>
  <c r="Z87" i="1"/>
  <c r="Y87" i="1"/>
  <c r="X88" i="1"/>
  <c r="X81" i="1"/>
  <c r="U81" i="1"/>
  <c r="U88" i="1"/>
  <c r="R88" i="1"/>
  <c r="R81" i="1"/>
  <c r="O88" i="1"/>
  <c r="L85" i="1"/>
  <c r="L90" i="1"/>
  <c r="L88" i="1"/>
  <c r="L87" i="1"/>
  <c r="L81" i="1"/>
  <c r="I81" i="1"/>
  <c r="F81" i="1"/>
  <c r="I88" i="1"/>
  <c r="F88" i="1"/>
  <c r="X73" i="1"/>
  <c r="U73" i="1"/>
  <c r="R73" i="1"/>
  <c r="O73" i="1"/>
  <c r="L73" i="1"/>
  <c r="I73" i="1"/>
  <c r="F73" i="1"/>
  <c r="W46" i="1"/>
  <c r="V46" i="1"/>
  <c r="T46" i="1"/>
  <c r="S46" i="1"/>
  <c r="Q46" i="1"/>
  <c r="P46" i="1"/>
  <c r="N46" i="1"/>
  <c r="M46" i="1"/>
  <c r="K46" i="1"/>
  <c r="J46" i="1"/>
  <c r="H46" i="1"/>
  <c r="G46" i="1"/>
  <c r="E46" i="1"/>
  <c r="D46" i="1"/>
  <c r="Y6" i="1"/>
  <c r="AA88" i="1" l="1"/>
  <c r="AA54" i="1"/>
  <c r="AA73" i="1"/>
  <c r="X202" i="1" l="1"/>
  <c r="U202" i="1"/>
  <c r="R202" i="1"/>
  <c r="O202" i="1"/>
  <c r="L202" i="1"/>
  <c r="I202" i="1"/>
  <c r="Y156" i="1"/>
  <c r="Z73" i="1"/>
  <c r="Y73" i="1"/>
  <c r="W94" i="1"/>
  <c r="V94" i="1"/>
  <c r="T94" i="1"/>
  <c r="S94" i="1"/>
  <c r="Q94" i="1"/>
  <c r="P94" i="1"/>
  <c r="N94" i="1"/>
  <c r="M94" i="1"/>
  <c r="K94" i="1"/>
  <c r="J94" i="1"/>
  <c r="H94" i="1"/>
  <c r="G94" i="1"/>
  <c r="E94" i="1"/>
  <c r="W93" i="1"/>
  <c r="V93" i="1"/>
  <c r="T93" i="1"/>
  <c r="S93" i="1"/>
  <c r="Q93" i="1"/>
  <c r="P93" i="1"/>
  <c r="O93" i="1"/>
  <c r="N93" i="1"/>
  <c r="M93" i="1"/>
  <c r="K93" i="1"/>
  <c r="J93" i="1"/>
  <c r="H93" i="1"/>
  <c r="G93" i="1"/>
  <c r="E93" i="1"/>
  <c r="D94" i="1"/>
  <c r="D93" i="1"/>
  <c r="Y72" i="1"/>
  <c r="Z85" i="1"/>
  <c r="Y85" i="1"/>
  <c r="Z82" i="1"/>
  <c r="Y82" i="1"/>
  <c r="AA81" i="1"/>
  <c r="Z81" i="1"/>
  <c r="Y81" i="1"/>
  <c r="Z80" i="1"/>
  <c r="Y80" i="1"/>
  <c r="Z77" i="1"/>
  <c r="Y77" i="1"/>
  <c r="Z76" i="1"/>
  <c r="Y76" i="1"/>
  <c r="AA75" i="1"/>
  <c r="Z75" i="1"/>
  <c r="Y75" i="1"/>
  <c r="AA74" i="1"/>
  <c r="Z74" i="1"/>
  <c r="Y74" i="1"/>
  <c r="Z72" i="1"/>
  <c r="Z70" i="1"/>
  <c r="Y70" i="1"/>
  <c r="Z68" i="1"/>
  <c r="Y68" i="1"/>
  <c r="Z65" i="1"/>
  <c r="Y65" i="1"/>
  <c r="Z64" i="1"/>
  <c r="Y64" i="1"/>
  <c r="Z54" i="1"/>
  <c r="Y54" i="1"/>
  <c r="Z52" i="1"/>
  <c r="Y52" i="1"/>
  <c r="Z49" i="1"/>
  <c r="Y49" i="1"/>
  <c r="Z48" i="1"/>
  <c r="Y48" i="1"/>
  <c r="Z45" i="1"/>
  <c r="Y45" i="1"/>
  <c r="Z44" i="1"/>
  <c r="Y44" i="1"/>
  <c r="Z43" i="1"/>
  <c r="Y43" i="1"/>
  <c r="Z42" i="1"/>
  <c r="Y42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0" i="1"/>
  <c r="Y30" i="1"/>
  <c r="Z29" i="1"/>
  <c r="Y29" i="1"/>
  <c r="Z28" i="1"/>
  <c r="Y28" i="1"/>
  <c r="Z27" i="1"/>
  <c r="Y27" i="1"/>
  <c r="Z26" i="1"/>
  <c r="Y26" i="1"/>
  <c r="Z23" i="1"/>
  <c r="Y23" i="1"/>
  <c r="Z22" i="1"/>
  <c r="Y22" i="1"/>
  <c r="Z20" i="1"/>
  <c r="Y20" i="1"/>
  <c r="Z18" i="1"/>
  <c r="Y18" i="1"/>
  <c r="Z16" i="1"/>
  <c r="Y16" i="1"/>
  <c r="Z13" i="1"/>
  <c r="Y13" i="1"/>
  <c r="Z12" i="1"/>
  <c r="Y12" i="1"/>
  <c r="Y14" i="1" s="1"/>
  <c r="Z9" i="1"/>
  <c r="Y9" i="1"/>
  <c r="Z8" i="1"/>
  <c r="Y8" i="1"/>
  <c r="Z7" i="1"/>
  <c r="Y7" i="1"/>
  <c r="Z6" i="1"/>
  <c r="Z210" i="1"/>
  <c r="Y210" i="1"/>
  <c r="Y215" i="1" s="1"/>
  <c r="Z209" i="1"/>
  <c r="Y209" i="1"/>
  <c r="Z208" i="1"/>
  <c r="Y208" i="1"/>
  <c r="Z207" i="1"/>
  <c r="Y207" i="1"/>
  <c r="Z206" i="1"/>
  <c r="Y206" i="1"/>
  <c r="Z205" i="1"/>
  <c r="Y205" i="1"/>
  <c r="Z204" i="1"/>
  <c r="Y204" i="1"/>
  <c r="Z203" i="1"/>
  <c r="Y203" i="1"/>
  <c r="Z202" i="1"/>
  <c r="Y202" i="1"/>
  <c r="Z201" i="1"/>
  <c r="Y201" i="1"/>
  <c r="Y200" i="1"/>
  <c r="Z128" i="1"/>
  <c r="Y128" i="1"/>
  <c r="AA128" i="1" s="1"/>
  <c r="Z127" i="1"/>
  <c r="Y127" i="1"/>
  <c r="Z126" i="1"/>
  <c r="Y126" i="1"/>
  <c r="AA126" i="1" s="1"/>
  <c r="Z123" i="1"/>
  <c r="Y123" i="1"/>
  <c r="Z122" i="1"/>
  <c r="Y122" i="1"/>
  <c r="Z121" i="1"/>
  <c r="Y121" i="1"/>
  <c r="Z120" i="1"/>
  <c r="Y120" i="1"/>
  <c r="AA120" i="1" s="1"/>
  <c r="Z118" i="1"/>
  <c r="Y118" i="1"/>
  <c r="AA118" i="1" s="1"/>
  <c r="Z115" i="1"/>
  <c r="Y115" i="1"/>
  <c r="Z114" i="1"/>
  <c r="Y114" i="1"/>
  <c r="Z113" i="1"/>
  <c r="Y113" i="1"/>
  <c r="Z110" i="1"/>
  <c r="Y110" i="1"/>
  <c r="AA110" i="1" s="1"/>
  <c r="Z109" i="1"/>
  <c r="Y109" i="1"/>
  <c r="AA109" i="1" s="1"/>
  <c r="Z108" i="1"/>
  <c r="Y108" i="1"/>
  <c r="Z107" i="1"/>
  <c r="Y107" i="1"/>
  <c r="Z106" i="1"/>
  <c r="Z134" i="1" s="1"/>
  <c r="Y106" i="1"/>
  <c r="Z105" i="1"/>
  <c r="Y105" i="1"/>
  <c r="Z103" i="1"/>
  <c r="Y103" i="1"/>
  <c r="Z100" i="1"/>
  <c r="Y100" i="1"/>
  <c r="Z99" i="1"/>
  <c r="Y99" i="1"/>
  <c r="AA99" i="1" s="1"/>
  <c r="Z10" i="1" l="1"/>
  <c r="Y213" i="1"/>
  <c r="Y214" i="1"/>
  <c r="Z133" i="1"/>
  <c r="Y132" i="1"/>
  <c r="AA107" i="1"/>
  <c r="Y133" i="1"/>
  <c r="AA106" i="1"/>
  <c r="AA134" i="1" s="1"/>
  <c r="Y134" i="1"/>
  <c r="AA103" i="1"/>
  <c r="Y93" i="1"/>
  <c r="Z93" i="1"/>
  <c r="Y94" i="1"/>
  <c r="Z94" i="1"/>
  <c r="Z14" i="1"/>
  <c r="Z31" i="1"/>
  <c r="Y31" i="1"/>
  <c r="Z24" i="1"/>
  <c r="Y24" i="1"/>
  <c r="Y10" i="1"/>
  <c r="Y50" i="1"/>
  <c r="Z50" i="1"/>
  <c r="Z40" i="1"/>
  <c r="Z46" i="1"/>
  <c r="Z57" i="1"/>
  <c r="Y46" i="1"/>
  <c r="Y40" i="1"/>
  <c r="Y57" i="1"/>
  <c r="AA105" i="1"/>
  <c r="AA115" i="1"/>
  <c r="AA123" i="1"/>
  <c r="AA127" i="1"/>
  <c r="AA122" i="1"/>
  <c r="Z221" i="1"/>
  <c r="AA121" i="1"/>
  <c r="AA114" i="1"/>
  <c r="AA113" i="1"/>
  <c r="AA100" i="1"/>
  <c r="Y221" i="1"/>
  <c r="AA108" i="1"/>
  <c r="Y58" i="1"/>
  <c r="Y59" i="1"/>
  <c r="AA133" i="1" l="1"/>
  <c r="AA221" i="1"/>
  <c r="H57" i="1"/>
  <c r="G57" i="1"/>
  <c r="E57" i="1"/>
  <c r="D57" i="1"/>
  <c r="W57" i="1"/>
  <c r="V57" i="1"/>
  <c r="T57" i="1"/>
  <c r="S57" i="1"/>
  <c r="S50" i="1"/>
  <c r="S40" i="1"/>
  <c r="S31" i="1"/>
  <c r="S24" i="1"/>
  <c r="S14" i="1"/>
  <c r="S10" i="1"/>
  <c r="W134" i="1"/>
  <c r="V134" i="1"/>
  <c r="T134" i="1"/>
  <c r="S134" i="1"/>
  <c r="Q134" i="1"/>
  <c r="P134" i="1"/>
  <c r="N134" i="1"/>
  <c r="M134" i="1"/>
  <c r="K134" i="1"/>
  <c r="J134" i="1"/>
  <c r="H134" i="1"/>
  <c r="G135" i="1"/>
  <c r="G134" i="1"/>
  <c r="G133" i="1"/>
  <c r="G132" i="1"/>
  <c r="G129" i="1"/>
  <c r="G124" i="1"/>
  <c r="G116" i="1"/>
  <c r="G111" i="1"/>
  <c r="G101" i="1"/>
  <c r="W166" i="1"/>
  <c r="V166" i="1"/>
  <c r="T166" i="1"/>
  <c r="S166" i="1"/>
  <c r="Q166" i="1"/>
  <c r="P166" i="1"/>
  <c r="N166" i="1"/>
  <c r="M166" i="1"/>
  <c r="K166" i="1"/>
  <c r="J166" i="1"/>
  <c r="G166" i="1"/>
  <c r="H166" i="1"/>
  <c r="G136" i="1" l="1"/>
  <c r="W214" i="1"/>
  <c r="V214" i="1"/>
  <c r="T214" i="1"/>
  <c r="S214" i="1"/>
  <c r="Q214" i="1"/>
  <c r="P214" i="1"/>
  <c r="N214" i="1"/>
  <c r="M214" i="1"/>
  <c r="K214" i="1"/>
  <c r="J214" i="1"/>
  <c r="H214" i="1"/>
  <c r="G214" i="1"/>
  <c r="E214" i="1"/>
  <c r="D214" i="1"/>
  <c r="F202" i="1" l="1"/>
  <c r="AA202" i="1" s="1"/>
  <c r="M111" i="1"/>
  <c r="D40" i="1"/>
  <c r="J193" i="1"/>
  <c r="Q57" i="1"/>
  <c r="P57" i="1"/>
  <c r="N57" i="1"/>
  <c r="M57" i="1"/>
  <c r="K57" i="1"/>
  <c r="J57" i="1"/>
  <c r="H132" i="1"/>
  <c r="E132" i="1"/>
  <c r="D132" i="1"/>
  <c r="W132" i="1"/>
  <c r="V132" i="1"/>
  <c r="T132" i="1"/>
  <c r="S132" i="1"/>
  <c r="Q132" i="1"/>
  <c r="P132" i="1"/>
  <c r="N132" i="1"/>
  <c r="M132" i="1"/>
  <c r="K132" i="1"/>
  <c r="J132" i="1"/>
  <c r="J111" i="1"/>
  <c r="X108" i="1"/>
  <c r="U108" i="1"/>
  <c r="R108" i="1"/>
  <c r="O108" i="1"/>
  <c r="L108" i="1"/>
  <c r="I108" i="1"/>
  <c r="F108" i="1"/>
  <c r="F54" i="1" l="1"/>
  <c r="F38" i="1"/>
  <c r="I38" i="1"/>
  <c r="X38" i="1"/>
  <c r="U38" i="1"/>
  <c r="R38" i="1"/>
  <c r="O38" i="1"/>
  <c r="L38" i="1"/>
  <c r="AA38" i="1" l="1"/>
  <c r="V133" i="1"/>
  <c r="W133" i="1"/>
  <c r="V135" i="1"/>
  <c r="W135" i="1"/>
  <c r="E134" i="1" l="1"/>
  <c r="D134" i="1"/>
  <c r="D221" i="1" s="1"/>
  <c r="E133" i="1" l="1"/>
  <c r="D133" i="1"/>
  <c r="M133" i="1"/>
  <c r="K133" i="1"/>
  <c r="J133" i="1"/>
  <c r="D166" i="1" l="1"/>
  <c r="E167" i="1"/>
  <c r="E166" i="1"/>
  <c r="E161" i="1"/>
  <c r="E157" i="1"/>
  <c r="E152" i="1"/>
  <c r="E146" i="1"/>
  <c r="E188" i="1" l="1"/>
  <c r="E129" i="1"/>
  <c r="E124" i="1"/>
  <c r="E116" i="1"/>
  <c r="E111" i="1"/>
  <c r="E78" i="1"/>
  <c r="E66" i="1"/>
  <c r="E40" i="1"/>
  <c r="E31" i="1"/>
  <c r="E14" i="1"/>
  <c r="E10" i="1"/>
  <c r="E168" i="1"/>
  <c r="D215" i="1"/>
  <c r="D213" i="1"/>
  <c r="W167" i="1"/>
  <c r="V167" i="1"/>
  <c r="T167" i="1"/>
  <c r="S167" i="1"/>
  <c r="Q167" i="1"/>
  <c r="Q168" i="1" s="1"/>
  <c r="P167" i="1"/>
  <c r="P168" i="1" s="1"/>
  <c r="N167" i="1"/>
  <c r="M167" i="1"/>
  <c r="K167" i="1"/>
  <c r="J167" i="1"/>
  <c r="H167" i="1"/>
  <c r="G167" i="1"/>
  <c r="G168" i="1" s="1"/>
  <c r="D167" i="1"/>
  <c r="D168" i="1" s="1"/>
  <c r="D161" i="1"/>
  <c r="D157" i="1"/>
  <c r="D152" i="1"/>
  <c r="D146" i="1"/>
  <c r="T133" i="1"/>
  <c r="S133" i="1"/>
  <c r="Q133" i="1"/>
  <c r="P133" i="1"/>
  <c r="N133" i="1"/>
  <c r="H133" i="1"/>
  <c r="E59" i="1"/>
  <c r="E58" i="1"/>
  <c r="D10" i="1"/>
  <c r="T168" i="1" l="1"/>
  <c r="M168" i="1"/>
  <c r="W168" i="1"/>
  <c r="J168" i="1"/>
  <c r="H168" i="1"/>
  <c r="K168" i="1"/>
  <c r="N168" i="1"/>
  <c r="S168" i="1"/>
  <c r="V168" i="1"/>
  <c r="D216" i="1"/>
  <c r="O208" i="1"/>
  <c r="G152" i="1" l="1"/>
  <c r="H152" i="1"/>
  <c r="J152" i="1"/>
  <c r="K152" i="1"/>
  <c r="M152" i="1"/>
  <c r="N152" i="1"/>
  <c r="P152" i="1"/>
  <c r="Q152" i="1"/>
  <c r="S152" i="1"/>
  <c r="T152" i="1"/>
  <c r="V152" i="1"/>
  <c r="W152" i="1"/>
  <c r="Y151" i="1"/>
  <c r="Z151" i="1"/>
  <c r="X151" i="1"/>
  <c r="U151" i="1"/>
  <c r="R151" i="1"/>
  <c r="O151" i="1"/>
  <c r="L150" i="1"/>
  <c r="L151" i="1"/>
  <c r="I151" i="1"/>
  <c r="F151" i="1"/>
  <c r="W116" i="1"/>
  <c r="V116" i="1"/>
  <c r="T116" i="1"/>
  <c r="S116" i="1"/>
  <c r="Q116" i="1"/>
  <c r="P116" i="1"/>
  <c r="N116" i="1"/>
  <c r="M116" i="1"/>
  <c r="K116" i="1"/>
  <c r="J116" i="1"/>
  <c r="H116" i="1"/>
  <c r="Z116" i="1" l="1"/>
  <c r="AA151" i="1"/>
  <c r="D59" i="1"/>
  <c r="G58" i="1"/>
  <c r="H58" i="1"/>
  <c r="J58" i="1"/>
  <c r="K58" i="1"/>
  <c r="M58" i="1"/>
  <c r="N58" i="1"/>
  <c r="P58" i="1"/>
  <c r="Q58" i="1"/>
  <c r="S58" i="1"/>
  <c r="T58" i="1"/>
  <c r="V58" i="1"/>
  <c r="W58" i="1"/>
  <c r="D58" i="1"/>
  <c r="U45" i="1"/>
  <c r="X44" i="1"/>
  <c r="X45" i="1"/>
  <c r="U44" i="1"/>
  <c r="R44" i="1"/>
  <c r="R45" i="1"/>
  <c r="O44" i="1"/>
  <c r="O45" i="1"/>
  <c r="L44" i="1"/>
  <c r="L45" i="1"/>
  <c r="I44" i="1"/>
  <c r="I45" i="1"/>
  <c r="F44" i="1"/>
  <c r="F45" i="1"/>
  <c r="W59" i="1"/>
  <c r="V59" i="1"/>
  <c r="T59" i="1"/>
  <c r="S59" i="1"/>
  <c r="Q59" i="1"/>
  <c r="P59" i="1"/>
  <c r="N59" i="1"/>
  <c r="M59" i="1"/>
  <c r="K59" i="1"/>
  <c r="J59" i="1"/>
  <c r="H59" i="1"/>
  <c r="G59" i="1"/>
  <c r="X7" i="1"/>
  <c r="X8" i="1"/>
  <c r="X9" i="1"/>
  <c r="U7" i="1"/>
  <c r="U8" i="1"/>
  <c r="U9" i="1"/>
  <c r="R7" i="1"/>
  <c r="R8" i="1"/>
  <c r="R9" i="1"/>
  <c r="O7" i="1"/>
  <c r="O8" i="1"/>
  <c r="O9" i="1"/>
  <c r="L7" i="1"/>
  <c r="L8" i="1"/>
  <c r="L9" i="1"/>
  <c r="I9" i="1"/>
  <c r="I7" i="1"/>
  <c r="I8" i="1"/>
  <c r="F7" i="1"/>
  <c r="F8" i="1"/>
  <c r="AA8" i="1" s="1"/>
  <c r="F9" i="1"/>
  <c r="G10" i="1"/>
  <c r="H10" i="1"/>
  <c r="J10" i="1"/>
  <c r="K10" i="1"/>
  <c r="M10" i="1"/>
  <c r="N10" i="1"/>
  <c r="P10" i="1"/>
  <c r="Q10" i="1"/>
  <c r="T10" i="1"/>
  <c r="V10" i="1"/>
  <c r="W10" i="1"/>
  <c r="AA45" i="1" l="1"/>
  <c r="AA7" i="1"/>
  <c r="AA44" i="1"/>
  <c r="AA9" i="1"/>
  <c r="D60" i="1"/>
  <c r="F6" i="1"/>
  <c r="F10" i="1" s="1"/>
  <c r="I6" i="1"/>
  <c r="I10" i="1" s="1"/>
  <c r="L6" i="1"/>
  <c r="L10" i="1" s="1"/>
  <c r="O6" i="1"/>
  <c r="R6" i="1"/>
  <c r="R10" i="1" s="1"/>
  <c r="U6" i="1"/>
  <c r="U10" i="1" s="1"/>
  <c r="X6" i="1"/>
  <c r="F12" i="1"/>
  <c r="I12" i="1"/>
  <c r="L12" i="1"/>
  <c r="O12" i="1"/>
  <c r="R12" i="1"/>
  <c r="AA12" i="1" s="1"/>
  <c r="U12" i="1"/>
  <c r="X12" i="1"/>
  <c r="F13" i="1"/>
  <c r="I13" i="1"/>
  <c r="L13" i="1"/>
  <c r="O13" i="1"/>
  <c r="R13" i="1"/>
  <c r="AA13" i="1" s="1"/>
  <c r="U13" i="1"/>
  <c r="X13" i="1"/>
  <c r="X14" i="1" s="1"/>
  <c r="D14" i="1"/>
  <c r="G14" i="1"/>
  <c r="H14" i="1"/>
  <c r="J14" i="1"/>
  <c r="K14" i="1"/>
  <c r="M14" i="1"/>
  <c r="N14" i="1"/>
  <c r="P14" i="1"/>
  <c r="Q14" i="1"/>
  <c r="T14" i="1"/>
  <c r="U14" i="1"/>
  <c r="V14" i="1"/>
  <c r="W14" i="1"/>
  <c r="F16" i="1"/>
  <c r="I16" i="1"/>
  <c r="L16" i="1"/>
  <c r="O16" i="1"/>
  <c r="R16" i="1"/>
  <c r="U16" i="1"/>
  <c r="AA16" i="1" s="1"/>
  <c r="X16" i="1"/>
  <c r="F18" i="1"/>
  <c r="I18" i="1"/>
  <c r="L18" i="1"/>
  <c r="O18" i="1"/>
  <c r="R18" i="1"/>
  <c r="U18" i="1"/>
  <c r="X18" i="1"/>
  <c r="F20" i="1"/>
  <c r="I20" i="1"/>
  <c r="L20" i="1"/>
  <c r="O20" i="1"/>
  <c r="R20" i="1"/>
  <c r="U20" i="1"/>
  <c r="X20" i="1"/>
  <c r="F22" i="1"/>
  <c r="I22" i="1"/>
  <c r="L22" i="1"/>
  <c r="O22" i="1"/>
  <c r="R22" i="1"/>
  <c r="U22" i="1"/>
  <c r="X22" i="1"/>
  <c r="F23" i="1"/>
  <c r="I23" i="1"/>
  <c r="L23" i="1"/>
  <c r="O23" i="1"/>
  <c r="R23" i="1"/>
  <c r="AA23" i="1" s="1"/>
  <c r="U23" i="1"/>
  <c r="X23" i="1"/>
  <c r="D24" i="1"/>
  <c r="E24" i="1"/>
  <c r="G24" i="1"/>
  <c r="H24" i="1"/>
  <c r="J24" i="1"/>
  <c r="K24" i="1"/>
  <c r="M24" i="1"/>
  <c r="N24" i="1"/>
  <c r="P24" i="1"/>
  <c r="Q24" i="1"/>
  <c r="T24" i="1"/>
  <c r="V24" i="1"/>
  <c r="W24" i="1"/>
  <c r="F26" i="1"/>
  <c r="I26" i="1"/>
  <c r="L26" i="1"/>
  <c r="O26" i="1"/>
  <c r="R26" i="1"/>
  <c r="U26" i="1"/>
  <c r="X26" i="1"/>
  <c r="F27" i="1"/>
  <c r="I27" i="1"/>
  <c r="L27" i="1"/>
  <c r="O27" i="1"/>
  <c r="R27" i="1"/>
  <c r="U27" i="1"/>
  <c r="X27" i="1"/>
  <c r="F28" i="1"/>
  <c r="I28" i="1"/>
  <c r="L28" i="1"/>
  <c r="O28" i="1"/>
  <c r="R28" i="1"/>
  <c r="U28" i="1"/>
  <c r="X28" i="1"/>
  <c r="F29" i="1"/>
  <c r="I29" i="1"/>
  <c r="L29" i="1"/>
  <c r="O29" i="1"/>
  <c r="R29" i="1"/>
  <c r="U29" i="1"/>
  <c r="X29" i="1"/>
  <c r="F30" i="1"/>
  <c r="I30" i="1"/>
  <c r="L30" i="1"/>
  <c r="O30" i="1"/>
  <c r="R30" i="1"/>
  <c r="U30" i="1"/>
  <c r="X30" i="1"/>
  <c r="D31" i="1"/>
  <c r="G31" i="1"/>
  <c r="H31" i="1"/>
  <c r="J31" i="1"/>
  <c r="K31" i="1"/>
  <c r="M31" i="1"/>
  <c r="N31" i="1"/>
  <c r="P31" i="1"/>
  <c r="Q31" i="1"/>
  <c r="T31" i="1"/>
  <c r="V31" i="1"/>
  <c r="W31" i="1"/>
  <c r="F33" i="1"/>
  <c r="AA33" i="1" s="1"/>
  <c r="I33" i="1"/>
  <c r="L33" i="1"/>
  <c r="O33" i="1"/>
  <c r="R33" i="1"/>
  <c r="U33" i="1"/>
  <c r="X33" i="1"/>
  <c r="F34" i="1"/>
  <c r="I34" i="1"/>
  <c r="L34" i="1"/>
  <c r="O34" i="1"/>
  <c r="R34" i="1"/>
  <c r="U34" i="1"/>
  <c r="X34" i="1"/>
  <c r="F35" i="1"/>
  <c r="I35" i="1"/>
  <c r="L35" i="1"/>
  <c r="O35" i="1"/>
  <c r="R35" i="1"/>
  <c r="U35" i="1"/>
  <c r="X35" i="1"/>
  <c r="F36" i="1"/>
  <c r="I36" i="1"/>
  <c r="L36" i="1"/>
  <c r="O36" i="1"/>
  <c r="R36" i="1"/>
  <c r="U36" i="1"/>
  <c r="X36" i="1"/>
  <c r="F37" i="1"/>
  <c r="I37" i="1"/>
  <c r="L37" i="1"/>
  <c r="O37" i="1"/>
  <c r="R37" i="1"/>
  <c r="U37" i="1"/>
  <c r="X37" i="1"/>
  <c r="F39" i="1"/>
  <c r="I39" i="1"/>
  <c r="L39" i="1"/>
  <c r="O39" i="1"/>
  <c r="R39" i="1"/>
  <c r="U39" i="1"/>
  <c r="X39" i="1"/>
  <c r="G40" i="1"/>
  <c r="J40" i="1"/>
  <c r="M40" i="1"/>
  <c r="P40" i="1"/>
  <c r="V40" i="1"/>
  <c r="F42" i="1"/>
  <c r="I42" i="1"/>
  <c r="L42" i="1"/>
  <c r="O42" i="1"/>
  <c r="R42" i="1"/>
  <c r="U42" i="1"/>
  <c r="X42" i="1"/>
  <c r="F43" i="1"/>
  <c r="I43" i="1"/>
  <c r="L43" i="1"/>
  <c r="O43" i="1"/>
  <c r="R43" i="1"/>
  <c r="U43" i="1"/>
  <c r="X43" i="1"/>
  <c r="F48" i="1"/>
  <c r="I48" i="1"/>
  <c r="L48" i="1"/>
  <c r="O48" i="1"/>
  <c r="R48" i="1"/>
  <c r="U48" i="1"/>
  <c r="X48" i="1"/>
  <c r="F49" i="1"/>
  <c r="I49" i="1"/>
  <c r="L49" i="1"/>
  <c r="O49" i="1"/>
  <c r="R49" i="1"/>
  <c r="U49" i="1"/>
  <c r="X49" i="1"/>
  <c r="D50" i="1"/>
  <c r="E50" i="1"/>
  <c r="G50" i="1"/>
  <c r="H50" i="1"/>
  <c r="J50" i="1"/>
  <c r="K50" i="1"/>
  <c r="M50" i="1"/>
  <c r="N50" i="1"/>
  <c r="P50" i="1"/>
  <c r="Q50" i="1"/>
  <c r="T50" i="1"/>
  <c r="V50" i="1"/>
  <c r="W50" i="1"/>
  <c r="F52" i="1"/>
  <c r="I52" i="1"/>
  <c r="L52" i="1"/>
  <c r="O52" i="1"/>
  <c r="R52" i="1"/>
  <c r="U52" i="1"/>
  <c r="X52" i="1"/>
  <c r="H60" i="1"/>
  <c r="Q60" i="1"/>
  <c r="W60" i="1"/>
  <c r="G60" i="1"/>
  <c r="J60" i="1"/>
  <c r="K60" i="1"/>
  <c r="N60" i="1"/>
  <c r="F64" i="1"/>
  <c r="I64" i="1"/>
  <c r="L64" i="1"/>
  <c r="O64" i="1"/>
  <c r="R64" i="1"/>
  <c r="U64" i="1"/>
  <c r="X64" i="1"/>
  <c r="F65" i="1"/>
  <c r="I65" i="1"/>
  <c r="L65" i="1"/>
  <c r="L94" i="1" s="1"/>
  <c r="O65" i="1"/>
  <c r="R65" i="1"/>
  <c r="U65" i="1"/>
  <c r="X65" i="1"/>
  <c r="D66" i="1"/>
  <c r="G66" i="1"/>
  <c r="H66" i="1"/>
  <c r="J66" i="1"/>
  <c r="K66" i="1"/>
  <c r="M66" i="1"/>
  <c r="N66" i="1"/>
  <c r="P66" i="1"/>
  <c r="Q66" i="1"/>
  <c r="S66" i="1"/>
  <c r="T66" i="1"/>
  <c r="V66" i="1"/>
  <c r="W66" i="1"/>
  <c r="F68" i="1"/>
  <c r="I68" i="1"/>
  <c r="L68" i="1"/>
  <c r="O68" i="1"/>
  <c r="R68" i="1"/>
  <c r="U68" i="1"/>
  <c r="X68" i="1"/>
  <c r="F70" i="1"/>
  <c r="I70" i="1"/>
  <c r="AA70" i="1" s="1"/>
  <c r="L70" i="1"/>
  <c r="O70" i="1"/>
  <c r="R70" i="1"/>
  <c r="U70" i="1"/>
  <c r="X70" i="1"/>
  <c r="F72" i="1"/>
  <c r="I72" i="1"/>
  <c r="L72" i="1"/>
  <c r="O72" i="1"/>
  <c r="R72" i="1"/>
  <c r="U72" i="1"/>
  <c r="X72" i="1"/>
  <c r="F74" i="1"/>
  <c r="I74" i="1"/>
  <c r="L74" i="1"/>
  <c r="O74" i="1"/>
  <c r="R74" i="1"/>
  <c r="U74" i="1"/>
  <c r="X74" i="1"/>
  <c r="F75" i="1"/>
  <c r="I75" i="1"/>
  <c r="L75" i="1"/>
  <c r="O75" i="1"/>
  <c r="R75" i="1"/>
  <c r="U75" i="1"/>
  <c r="X75" i="1"/>
  <c r="F76" i="1"/>
  <c r="I76" i="1"/>
  <c r="L76" i="1"/>
  <c r="O76" i="1"/>
  <c r="R76" i="1"/>
  <c r="U76" i="1"/>
  <c r="X76" i="1"/>
  <c r="F77" i="1"/>
  <c r="I77" i="1"/>
  <c r="L77" i="1"/>
  <c r="O77" i="1"/>
  <c r="R77" i="1"/>
  <c r="U77" i="1"/>
  <c r="X77" i="1"/>
  <c r="AA77" i="1" s="1"/>
  <c r="D78" i="1"/>
  <c r="G78" i="1"/>
  <c r="H78" i="1"/>
  <c r="J78" i="1"/>
  <c r="K78" i="1"/>
  <c r="M78" i="1"/>
  <c r="N78" i="1"/>
  <c r="P78" i="1"/>
  <c r="Q78" i="1"/>
  <c r="S78" i="1"/>
  <c r="T78" i="1"/>
  <c r="V78" i="1"/>
  <c r="W78" i="1"/>
  <c r="F80" i="1"/>
  <c r="I80" i="1"/>
  <c r="AA80" i="1" s="1"/>
  <c r="L80" i="1"/>
  <c r="O80" i="1"/>
  <c r="R80" i="1"/>
  <c r="U80" i="1"/>
  <c r="X80" i="1"/>
  <c r="F82" i="1"/>
  <c r="I82" i="1"/>
  <c r="L82" i="1"/>
  <c r="O82" i="1"/>
  <c r="R82" i="1"/>
  <c r="U82" i="1"/>
  <c r="X82" i="1"/>
  <c r="D83" i="1"/>
  <c r="E83" i="1"/>
  <c r="G83" i="1"/>
  <c r="H83" i="1"/>
  <c r="J83" i="1"/>
  <c r="K83" i="1"/>
  <c r="M83" i="1"/>
  <c r="N83" i="1"/>
  <c r="P83" i="1"/>
  <c r="Q83" i="1"/>
  <c r="S83" i="1"/>
  <c r="T83" i="1"/>
  <c r="V83" i="1"/>
  <c r="W83" i="1"/>
  <c r="F85" i="1"/>
  <c r="I85" i="1"/>
  <c r="O85" i="1"/>
  <c r="R85" i="1"/>
  <c r="U85" i="1"/>
  <c r="X85" i="1"/>
  <c r="F87" i="1"/>
  <c r="I87" i="1"/>
  <c r="O87" i="1"/>
  <c r="R87" i="1"/>
  <c r="U87" i="1"/>
  <c r="X87" i="1"/>
  <c r="F90" i="1"/>
  <c r="I90" i="1"/>
  <c r="O90" i="1"/>
  <c r="R90" i="1"/>
  <c r="U90" i="1"/>
  <c r="X90" i="1"/>
  <c r="D95" i="1"/>
  <c r="E95" i="1"/>
  <c r="F99" i="1"/>
  <c r="I99" i="1"/>
  <c r="L99" i="1"/>
  <c r="O99" i="1"/>
  <c r="R99" i="1"/>
  <c r="U99" i="1"/>
  <c r="X99" i="1"/>
  <c r="F100" i="1"/>
  <c r="I100" i="1"/>
  <c r="L100" i="1"/>
  <c r="O100" i="1"/>
  <c r="R100" i="1"/>
  <c r="U100" i="1"/>
  <c r="X100" i="1"/>
  <c r="D101" i="1"/>
  <c r="E101" i="1"/>
  <c r="H101" i="1"/>
  <c r="J101" i="1"/>
  <c r="K101" i="1"/>
  <c r="M101" i="1"/>
  <c r="N101" i="1"/>
  <c r="P101" i="1"/>
  <c r="Q101" i="1"/>
  <c r="S101" i="1"/>
  <c r="T101" i="1"/>
  <c r="V101" i="1"/>
  <c r="W101" i="1"/>
  <c r="F103" i="1"/>
  <c r="I103" i="1"/>
  <c r="L103" i="1"/>
  <c r="O103" i="1"/>
  <c r="R103" i="1"/>
  <c r="U103" i="1"/>
  <c r="X103" i="1"/>
  <c r="F105" i="1"/>
  <c r="I105" i="1"/>
  <c r="L105" i="1"/>
  <c r="O105" i="1"/>
  <c r="R105" i="1"/>
  <c r="U105" i="1"/>
  <c r="X105" i="1"/>
  <c r="F106" i="1"/>
  <c r="F134" i="1" s="1"/>
  <c r="I106" i="1"/>
  <c r="L106" i="1"/>
  <c r="O106" i="1"/>
  <c r="R106" i="1"/>
  <c r="U106" i="1"/>
  <c r="X106" i="1"/>
  <c r="F107" i="1"/>
  <c r="I107" i="1"/>
  <c r="L107" i="1"/>
  <c r="O107" i="1"/>
  <c r="R107" i="1"/>
  <c r="U107" i="1"/>
  <c r="X107" i="1"/>
  <c r="F109" i="1"/>
  <c r="I109" i="1"/>
  <c r="L109" i="1"/>
  <c r="O109" i="1"/>
  <c r="R109" i="1"/>
  <c r="U109" i="1"/>
  <c r="X109" i="1"/>
  <c r="F110" i="1"/>
  <c r="I110" i="1"/>
  <c r="L110" i="1"/>
  <c r="O110" i="1"/>
  <c r="R110" i="1"/>
  <c r="U110" i="1"/>
  <c r="X110" i="1"/>
  <c r="D111" i="1"/>
  <c r="H111" i="1"/>
  <c r="K111" i="1"/>
  <c r="N111" i="1"/>
  <c r="P111" i="1"/>
  <c r="Q111" i="1"/>
  <c r="S111" i="1"/>
  <c r="T111" i="1"/>
  <c r="V111" i="1"/>
  <c r="W111" i="1"/>
  <c r="F113" i="1"/>
  <c r="I113" i="1"/>
  <c r="L113" i="1"/>
  <c r="O113" i="1"/>
  <c r="R113" i="1"/>
  <c r="U113" i="1"/>
  <c r="X113" i="1"/>
  <c r="F114" i="1"/>
  <c r="I114" i="1"/>
  <c r="L114" i="1"/>
  <c r="O114" i="1"/>
  <c r="R114" i="1"/>
  <c r="U114" i="1"/>
  <c r="X114" i="1"/>
  <c r="F115" i="1"/>
  <c r="I115" i="1"/>
  <c r="L115" i="1"/>
  <c r="O115" i="1"/>
  <c r="R115" i="1"/>
  <c r="U115" i="1"/>
  <c r="X115" i="1"/>
  <c r="D116" i="1"/>
  <c r="Y116" i="1" s="1"/>
  <c r="AA116" i="1" s="1"/>
  <c r="F118" i="1"/>
  <c r="I118" i="1"/>
  <c r="L118" i="1"/>
  <c r="O118" i="1"/>
  <c r="R118" i="1"/>
  <c r="U118" i="1"/>
  <c r="X118" i="1"/>
  <c r="F120" i="1"/>
  <c r="I120" i="1"/>
  <c r="L120" i="1"/>
  <c r="O120" i="1"/>
  <c r="R120" i="1"/>
  <c r="U120" i="1"/>
  <c r="X120" i="1"/>
  <c r="F121" i="1"/>
  <c r="I121" i="1"/>
  <c r="L121" i="1"/>
  <c r="O121" i="1"/>
  <c r="R121" i="1"/>
  <c r="U121" i="1"/>
  <c r="X121" i="1"/>
  <c r="F122" i="1"/>
  <c r="I122" i="1"/>
  <c r="L122" i="1"/>
  <c r="O122" i="1"/>
  <c r="R122" i="1"/>
  <c r="U122" i="1"/>
  <c r="X122" i="1"/>
  <c r="F123" i="1"/>
  <c r="I123" i="1"/>
  <c r="L123" i="1"/>
  <c r="O123" i="1"/>
  <c r="R123" i="1"/>
  <c r="U123" i="1"/>
  <c r="X123" i="1"/>
  <c r="D124" i="1"/>
  <c r="H124" i="1"/>
  <c r="J124" i="1"/>
  <c r="K124" i="1"/>
  <c r="M124" i="1"/>
  <c r="N124" i="1"/>
  <c r="P124" i="1"/>
  <c r="Q124" i="1"/>
  <c r="S124" i="1"/>
  <c r="T124" i="1"/>
  <c r="V124" i="1"/>
  <c r="W124" i="1"/>
  <c r="F126" i="1"/>
  <c r="I126" i="1"/>
  <c r="L126" i="1"/>
  <c r="O126" i="1"/>
  <c r="R126" i="1"/>
  <c r="U126" i="1"/>
  <c r="X126" i="1"/>
  <c r="F127" i="1"/>
  <c r="I127" i="1"/>
  <c r="L127" i="1"/>
  <c r="O127" i="1"/>
  <c r="R127" i="1"/>
  <c r="U127" i="1"/>
  <c r="X127" i="1"/>
  <c r="F128" i="1"/>
  <c r="I128" i="1"/>
  <c r="L128" i="1"/>
  <c r="O128" i="1"/>
  <c r="R128" i="1"/>
  <c r="U128" i="1"/>
  <c r="X128" i="1"/>
  <c r="D129" i="1"/>
  <c r="H129" i="1"/>
  <c r="J129" i="1"/>
  <c r="K129" i="1"/>
  <c r="M129" i="1"/>
  <c r="N129" i="1"/>
  <c r="P129" i="1"/>
  <c r="Q129" i="1"/>
  <c r="S129" i="1"/>
  <c r="T129" i="1"/>
  <c r="V129" i="1"/>
  <c r="W129" i="1"/>
  <c r="E221" i="1"/>
  <c r="P221" i="1"/>
  <c r="W221" i="1"/>
  <c r="D135" i="1"/>
  <c r="E135" i="1"/>
  <c r="E136" i="1" s="1"/>
  <c r="H135" i="1"/>
  <c r="J135" i="1"/>
  <c r="K135" i="1"/>
  <c r="M135" i="1"/>
  <c r="N135" i="1"/>
  <c r="P135" i="1"/>
  <c r="Q135" i="1"/>
  <c r="S135" i="1"/>
  <c r="T135" i="1"/>
  <c r="F140" i="1"/>
  <c r="I140" i="1"/>
  <c r="L140" i="1"/>
  <c r="O140" i="1"/>
  <c r="R140" i="1"/>
  <c r="U140" i="1"/>
  <c r="X140" i="1"/>
  <c r="Y140" i="1"/>
  <c r="Z140" i="1"/>
  <c r="F141" i="1"/>
  <c r="I141" i="1"/>
  <c r="L141" i="1"/>
  <c r="O141" i="1"/>
  <c r="R141" i="1"/>
  <c r="U141" i="1"/>
  <c r="X141" i="1"/>
  <c r="Y141" i="1"/>
  <c r="Z141" i="1"/>
  <c r="F142" i="1"/>
  <c r="I142" i="1"/>
  <c r="L142" i="1"/>
  <c r="O142" i="1"/>
  <c r="R142" i="1"/>
  <c r="U142" i="1"/>
  <c r="X142" i="1"/>
  <c r="Y142" i="1"/>
  <c r="Z142" i="1"/>
  <c r="F143" i="1"/>
  <c r="I143" i="1"/>
  <c r="L143" i="1"/>
  <c r="O143" i="1"/>
  <c r="R143" i="1"/>
  <c r="U143" i="1"/>
  <c r="X143" i="1"/>
  <c r="Y143" i="1"/>
  <c r="Z143" i="1"/>
  <c r="F144" i="1"/>
  <c r="I144" i="1"/>
  <c r="L144" i="1"/>
  <c r="O144" i="1"/>
  <c r="R144" i="1"/>
  <c r="U144" i="1"/>
  <c r="X144" i="1"/>
  <c r="Y144" i="1"/>
  <c r="Z144" i="1"/>
  <c r="F145" i="1"/>
  <c r="I145" i="1"/>
  <c r="L145" i="1"/>
  <c r="O145" i="1"/>
  <c r="R145" i="1"/>
  <c r="U145" i="1"/>
  <c r="X145" i="1"/>
  <c r="Y145" i="1"/>
  <c r="Z145" i="1"/>
  <c r="G146" i="1"/>
  <c r="H146" i="1"/>
  <c r="J146" i="1"/>
  <c r="K146" i="1"/>
  <c r="M146" i="1"/>
  <c r="N146" i="1"/>
  <c r="P146" i="1"/>
  <c r="Q146" i="1"/>
  <c r="S146" i="1"/>
  <c r="T146" i="1"/>
  <c r="V146" i="1"/>
  <c r="W146" i="1"/>
  <c r="F148" i="1"/>
  <c r="I148" i="1"/>
  <c r="L148" i="1"/>
  <c r="O148" i="1"/>
  <c r="R148" i="1"/>
  <c r="U148" i="1"/>
  <c r="X148" i="1"/>
  <c r="Y148" i="1"/>
  <c r="Z148" i="1"/>
  <c r="F149" i="1"/>
  <c r="I149" i="1"/>
  <c r="L149" i="1"/>
  <c r="O149" i="1"/>
  <c r="R149" i="1"/>
  <c r="U149" i="1"/>
  <c r="X149" i="1"/>
  <c r="Y149" i="1"/>
  <c r="Z149" i="1"/>
  <c r="F150" i="1"/>
  <c r="I150" i="1"/>
  <c r="O150" i="1"/>
  <c r="R150" i="1"/>
  <c r="U150" i="1"/>
  <c r="X150" i="1"/>
  <c r="Y150" i="1"/>
  <c r="Z150" i="1"/>
  <c r="F154" i="1"/>
  <c r="I154" i="1"/>
  <c r="L154" i="1"/>
  <c r="O154" i="1"/>
  <c r="R154" i="1"/>
  <c r="U154" i="1"/>
  <c r="X154" i="1"/>
  <c r="Y154" i="1"/>
  <c r="Z154" i="1"/>
  <c r="F155" i="1"/>
  <c r="I155" i="1"/>
  <c r="L155" i="1"/>
  <c r="O155" i="1"/>
  <c r="R155" i="1"/>
  <c r="U155" i="1"/>
  <c r="X155" i="1"/>
  <c r="Y155" i="1"/>
  <c r="Z155" i="1"/>
  <c r="F156" i="1"/>
  <c r="I156" i="1"/>
  <c r="L156" i="1"/>
  <c r="O156" i="1"/>
  <c r="R156" i="1"/>
  <c r="U156" i="1"/>
  <c r="X156" i="1"/>
  <c r="Z156" i="1"/>
  <c r="G157" i="1"/>
  <c r="H157" i="1"/>
  <c r="J157" i="1"/>
  <c r="K157" i="1"/>
  <c r="M157" i="1"/>
  <c r="N157" i="1"/>
  <c r="P157" i="1"/>
  <c r="Q157" i="1"/>
  <c r="S157" i="1"/>
  <c r="T157" i="1"/>
  <c r="V157" i="1"/>
  <c r="W157" i="1"/>
  <c r="F159" i="1"/>
  <c r="I159" i="1"/>
  <c r="L159" i="1"/>
  <c r="O159" i="1"/>
  <c r="R159" i="1"/>
  <c r="U159" i="1"/>
  <c r="X159" i="1"/>
  <c r="Y159" i="1"/>
  <c r="Z159" i="1"/>
  <c r="F160" i="1"/>
  <c r="I160" i="1"/>
  <c r="L160" i="1"/>
  <c r="O160" i="1"/>
  <c r="R160" i="1"/>
  <c r="U160" i="1"/>
  <c r="X160" i="1"/>
  <c r="Y160" i="1"/>
  <c r="Z160" i="1"/>
  <c r="G161" i="1"/>
  <c r="H161" i="1"/>
  <c r="J161" i="1"/>
  <c r="K161" i="1"/>
  <c r="M161" i="1"/>
  <c r="N161" i="1"/>
  <c r="P161" i="1"/>
  <c r="Q161" i="1"/>
  <c r="S161" i="1"/>
  <c r="T161" i="1"/>
  <c r="V161" i="1"/>
  <c r="W161" i="1"/>
  <c r="F163" i="1"/>
  <c r="I163" i="1"/>
  <c r="L163" i="1"/>
  <c r="O163" i="1"/>
  <c r="R163" i="1"/>
  <c r="U163" i="1"/>
  <c r="X163" i="1"/>
  <c r="Y163" i="1"/>
  <c r="Z163" i="1"/>
  <c r="F172" i="1"/>
  <c r="I172" i="1"/>
  <c r="L172" i="1"/>
  <c r="O172" i="1"/>
  <c r="R172" i="1"/>
  <c r="U172" i="1"/>
  <c r="X172" i="1"/>
  <c r="Y172" i="1"/>
  <c r="Z172" i="1"/>
  <c r="F173" i="1"/>
  <c r="I173" i="1"/>
  <c r="L173" i="1"/>
  <c r="O173" i="1"/>
  <c r="R173" i="1"/>
  <c r="U173" i="1"/>
  <c r="X173" i="1"/>
  <c r="Y173" i="1"/>
  <c r="Z173" i="1"/>
  <c r="D174" i="1"/>
  <c r="E174" i="1"/>
  <c r="G174" i="1"/>
  <c r="H174" i="1"/>
  <c r="J174" i="1"/>
  <c r="K174" i="1"/>
  <c r="M174" i="1"/>
  <c r="N174" i="1"/>
  <c r="P174" i="1"/>
  <c r="Q174" i="1"/>
  <c r="S174" i="1"/>
  <c r="T174" i="1"/>
  <c r="V174" i="1"/>
  <c r="W174" i="1"/>
  <c r="F176" i="1"/>
  <c r="I176" i="1"/>
  <c r="L176" i="1"/>
  <c r="O176" i="1"/>
  <c r="R176" i="1"/>
  <c r="U176" i="1"/>
  <c r="X176" i="1"/>
  <c r="Y176" i="1"/>
  <c r="Z176" i="1"/>
  <c r="F178" i="1"/>
  <c r="I178" i="1"/>
  <c r="L178" i="1"/>
  <c r="O178" i="1"/>
  <c r="R178" i="1"/>
  <c r="U178" i="1"/>
  <c r="X178" i="1"/>
  <c r="Y178" i="1"/>
  <c r="Z178" i="1"/>
  <c r="F179" i="1"/>
  <c r="I179" i="1"/>
  <c r="L179" i="1"/>
  <c r="O179" i="1"/>
  <c r="R179" i="1"/>
  <c r="U179" i="1"/>
  <c r="X179" i="1"/>
  <c r="Y179" i="1"/>
  <c r="Z179" i="1"/>
  <c r="F180" i="1"/>
  <c r="I180" i="1"/>
  <c r="L180" i="1"/>
  <c r="O180" i="1"/>
  <c r="R180" i="1"/>
  <c r="U180" i="1"/>
  <c r="X180" i="1"/>
  <c r="Y180" i="1"/>
  <c r="Z180" i="1"/>
  <c r="F181" i="1"/>
  <c r="I181" i="1"/>
  <c r="L181" i="1"/>
  <c r="O181" i="1"/>
  <c r="R181" i="1"/>
  <c r="U181" i="1"/>
  <c r="X181" i="1"/>
  <c r="Y181" i="1"/>
  <c r="Z181" i="1"/>
  <c r="F182" i="1"/>
  <c r="I182" i="1"/>
  <c r="L182" i="1"/>
  <c r="O182" i="1"/>
  <c r="R182" i="1"/>
  <c r="U182" i="1"/>
  <c r="X182" i="1"/>
  <c r="Y182" i="1"/>
  <c r="Z182" i="1"/>
  <c r="F183" i="1"/>
  <c r="I183" i="1"/>
  <c r="L183" i="1"/>
  <c r="O183" i="1"/>
  <c r="R183" i="1"/>
  <c r="U183" i="1"/>
  <c r="X183" i="1"/>
  <c r="Y183" i="1"/>
  <c r="Z183" i="1"/>
  <c r="F184" i="1"/>
  <c r="I184" i="1"/>
  <c r="L184" i="1"/>
  <c r="O184" i="1"/>
  <c r="R184" i="1"/>
  <c r="U184" i="1"/>
  <c r="X184" i="1"/>
  <c r="Y184" i="1"/>
  <c r="Z184" i="1"/>
  <c r="F185" i="1"/>
  <c r="I185" i="1"/>
  <c r="L185" i="1"/>
  <c r="O185" i="1"/>
  <c r="R185" i="1"/>
  <c r="U185" i="1"/>
  <c r="X185" i="1"/>
  <c r="Y185" i="1"/>
  <c r="Z185" i="1"/>
  <c r="F186" i="1"/>
  <c r="I186" i="1"/>
  <c r="L186" i="1"/>
  <c r="O186" i="1"/>
  <c r="R186" i="1"/>
  <c r="U186" i="1"/>
  <c r="X186" i="1"/>
  <c r="Y186" i="1"/>
  <c r="Z186" i="1"/>
  <c r="F187" i="1"/>
  <c r="I187" i="1"/>
  <c r="L187" i="1"/>
  <c r="O187" i="1"/>
  <c r="R187" i="1"/>
  <c r="U187" i="1"/>
  <c r="X187" i="1"/>
  <c r="Y187" i="1"/>
  <c r="Z187" i="1"/>
  <c r="D188" i="1"/>
  <c r="G188" i="1"/>
  <c r="H188" i="1"/>
  <c r="J188" i="1"/>
  <c r="K188" i="1"/>
  <c r="M188" i="1"/>
  <c r="N188" i="1"/>
  <c r="P188" i="1"/>
  <c r="Q188" i="1"/>
  <c r="S188" i="1"/>
  <c r="T188" i="1"/>
  <c r="V188" i="1"/>
  <c r="W188" i="1"/>
  <c r="F190" i="1"/>
  <c r="I190" i="1"/>
  <c r="L190" i="1"/>
  <c r="O190" i="1"/>
  <c r="R190" i="1"/>
  <c r="U190" i="1"/>
  <c r="X190" i="1"/>
  <c r="Y190" i="1"/>
  <c r="Z190" i="1"/>
  <c r="D193" i="1"/>
  <c r="E193" i="1"/>
  <c r="G193" i="1"/>
  <c r="H193" i="1"/>
  <c r="K193" i="1"/>
  <c r="M193" i="1"/>
  <c r="N193" i="1"/>
  <c r="P193" i="1"/>
  <c r="Q193" i="1"/>
  <c r="S193" i="1"/>
  <c r="T193" i="1"/>
  <c r="V193" i="1"/>
  <c r="W193" i="1"/>
  <c r="D194" i="1"/>
  <c r="E194" i="1"/>
  <c r="G194" i="1"/>
  <c r="H194" i="1"/>
  <c r="J194" i="1"/>
  <c r="K194" i="1"/>
  <c r="M194" i="1"/>
  <c r="N194" i="1"/>
  <c r="P194" i="1"/>
  <c r="Q194" i="1"/>
  <c r="S194" i="1"/>
  <c r="T194" i="1"/>
  <c r="V194" i="1"/>
  <c r="W194" i="1"/>
  <c r="D195" i="1"/>
  <c r="D220" i="1" s="1"/>
  <c r="E195" i="1"/>
  <c r="G195" i="1"/>
  <c r="H195" i="1"/>
  <c r="J195" i="1"/>
  <c r="K195" i="1"/>
  <c r="M195" i="1"/>
  <c r="N195" i="1"/>
  <c r="P195" i="1"/>
  <c r="Q195" i="1"/>
  <c r="S195" i="1"/>
  <c r="T195" i="1"/>
  <c r="V195" i="1"/>
  <c r="W195" i="1"/>
  <c r="F200" i="1"/>
  <c r="I200" i="1"/>
  <c r="L200" i="1"/>
  <c r="O200" i="1"/>
  <c r="R200" i="1"/>
  <c r="U200" i="1"/>
  <c r="X200" i="1"/>
  <c r="Z200" i="1"/>
  <c r="Z213" i="1" s="1"/>
  <c r="F201" i="1"/>
  <c r="I201" i="1"/>
  <c r="L201" i="1"/>
  <c r="O201" i="1"/>
  <c r="R201" i="1"/>
  <c r="U201" i="1"/>
  <c r="X201" i="1"/>
  <c r="F203" i="1"/>
  <c r="I203" i="1"/>
  <c r="L203" i="1"/>
  <c r="O203" i="1"/>
  <c r="R203" i="1"/>
  <c r="U203" i="1"/>
  <c r="X203" i="1"/>
  <c r="F204" i="1"/>
  <c r="I204" i="1"/>
  <c r="L204" i="1"/>
  <c r="O204" i="1"/>
  <c r="R204" i="1"/>
  <c r="U204" i="1"/>
  <c r="X204" i="1"/>
  <c r="F205" i="1"/>
  <c r="I205" i="1"/>
  <c r="L205" i="1"/>
  <c r="O205" i="1"/>
  <c r="R205" i="1"/>
  <c r="U205" i="1"/>
  <c r="X205" i="1"/>
  <c r="F206" i="1"/>
  <c r="I206" i="1"/>
  <c r="L206" i="1"/>
  <c r="O206" i="1"/>
  <c r="R206" i="1"/>
  <c r="U206" i="1"/>
  <c r="X206" i="1"/>
  <c r="F207" i="1"/>
  <c r="I207" i="1"/>
  <c r="L207" i="1"/>
  <c r="O207" i="1"/>
  <c r="R207" i="1"/>
  <c r="U207" i="1"/>
  <c r="X207" i="1"/>
  <c r="F208" i="1"/>
  <c r="I208" i="1"/>
  <c r="L208" i="1"/>
  <c r="R208" i="1"/>
  <c r="U208" i="1"/>
  <c r="X208" i="1"/>
  <c r="F209" i="1"/>
  <c r="I209" i="1"/>
  <c r="L209" i="1"/>
  <c r="O209" i="1"/>
  <c r="R209" i="1"/>
  <c r="U209" i="1"/>
  <c r="X209" i="1"/>
  <c r="F210" i="1"/>
  <c r="I210" i="1"/>
  <c r="I215" i="1" s="1"/>
  <c r="L210" i="1"/>
  <c r="L215" i="1" s="1"/>
  <c r="O210" i="1"/>
  <c r="O215" i="1" s="1"/>
  <c r="R210" i="1"/>
  <c r="R215" i="1" s="1"/>
  <c r="U210" i="1"/>
  <c r="U215" i="1" s="1"/>
  <c r="X210" i="1"/>
  <c r="X215" i="1" s="1"/>
  <c r="Z215" i="1"/>
  <c r="E213" i="1"/>
  <c r="G213" i="1"/>
  <c r="H213" i="1"/>
  <c r="J213" i="1"/>
  <c r="K213" i="1"/>
  <c r="M213" i="1"/>
  <c r="N213" i="1"/>
  <c r="P213" i="1"/>
  <c r="Q213" i="1"/>
  <c r="S213" i="1"/>
  <c r="T213" i="1"/>
  <c r="V213" i="1"/>
  <c r="W213" i="1"/>
  <c r="E215" i="1"/>
  <c r="G215" i="1"/>
  <c r="H215" i="1"/>
  <c r="J215" i="1"/>
  <c r="K215" i="1"/>
  <c r="M215" i="1"/>
  <c r="N215" i="1"/>
  <c r="P215" i="1"/>
  <c r="Q215" i="1"/>
  <c r="S215" i="1"/>
  <c r="T215" i="1"/>
  <c r="V215" i="1"/>
  <c r="W215" i="1"/>
  <c r="G221" i="1"/>
  <c r="H221" i="1"/>
  <c r="J221" i="1"/>
  <c r="K221" i="1"/>
  <c r="M221" i="1"/>
  <c r="N221" i="1"/>
  <c r="Q221" i="1"/>
  <c r="S221" i="1"/>
  <c r="T221" i="1"/>
  <c r="V221" i="1"/>
  <c r="X10" i="1" l="1"/>
  <c r="AA6" i="1"/>
  <c r="AA10" i="1" s="1"/>
  <c r="U214" i="1"/>
  <c r="Z195" i="1"/>
  <c r="Y193" i="1"/>
  <c r="Y195" i="1"/>
  <c r="Y220" i="1" s="1"/>
  <c r="Z193" i="1"/>
  <c r="U167" i="1"/>
  <c r="O167" i="1"/>
  <c r="R167" i="1"/>
  <c r="Y166" i="1"/>
  <c r="Y219" i="1" s="1"/>
  <c r="U135" i="1"/>
  <c r="AA90" i="1"/>
  <c r="U93" i="1"/>
  <c r="AA85" i="1"/>
  <c r="X93" i="1"/>
  <c r="R94" i="1"/>
  <c r="AA82" i="1"/>
  <c r="Y83" i="1"/>
  <c r="Z83" i="1"/>
  <c r="I93" i="1"/>
  <c r="I94" i="1"/>
  <c r="O94" i="1"/>
  <c r="AA76" i="1"/>
  <c r="X94" i="1"/>
  <c r="U94" i="1"/>
  <c r="AA68" i="1"/>
  <c r="R93" i="1"/>
  <c r="Z78" i="1"/>
  <c r="AA72" i="1"/>
  <c r="Y78" i="1"/>
  <c r="Z66" i="1"/>
  <c r="AA64" i="1"/>
  <c r="L93" i="1"/>
  <c r="Y66" i="1"/>
  <c r="AA65" i="1"/>
  <c r="F94" i="1"/>
  <c r="AA48" i="1"/>
  <c r="AA27" i="1"/>
  <c r="AA22" i="1"/>
  <c r="AA18" i="1"/>
  <c r="AA26" i="1"/>
  <c r="AA29" i="1"/>
  <c r="AA28" i="1"/>
  <c r="AA30" i="1"/>
  <c r="AA31" i="1"/>
  <c r="AA20" i="1"/>
  <c r="AA24" i="1"/>
  <c r="R14" i="1"/>
  <c r="AA14" i="1"/>
  <c r="Y194" i="1"/>
  <c r="Z194" i="1"/>
  <c r="X134" i="1"/>
  <c r="U134" i="1"/>
  <c r="AA52" i="1"/>
  <c r="AA49" i="1"/>
  <c r="AA50" i="1" s="1"/>
  <c r="AA43" i="1"/>
  <c r="L46" i="1"/>
  <c r="O46" i="1"/>
  <c r="X46" i="1"/>
  <c r="U46" i="1"/>
  <c r="I46" i="1"/>
  <c r="F46" i="1"/>
  <c r="AA42" i="1"/>
  <c r="AA58" i="1" s="1"/>
  <c r="X57" i="1"/>
  <c r="U57" i="1"/>
  <c r="R46" i="1"/>
  <c r="I57" i="1"/>
  <c r="F93" i="1"/>
  <c r="AA87" i="1"/>
  <c r="AA93" i="1" s="1"/>
  <c r="U166" i="1"/>
  <c r="Y167" i="1"/>
  <c r="X166" i="1"/>
  <c r="R166" i="1"/>
  <c r="O166" i="1"/>
  <c r="L166" i="1"/>
  <c r="I166" i="1"/>
  <c r="Z166" i="1"/>
  <c r="X214" i="1"/>
  <c r="AA205" i="1"/>
  <c r="R214" i="1"/>
  <c r="O214" i="1"/>
  <c r="AA207" i="1"/>
  <c r="AA203" i="1"/>
  <c r="L214" i="1"/>
  <c r="AA206" i="1"/>
  <c r="AA201" i="1"/>
  <c r="AA208" i="1"/>
  <c r="AA204" i="1"/>
  <c r="AA209" i="1"/>
  <c r="F214" i="1"/>
  <c r="F215" i="1"/>
  <c r="AA210" i="1"/>
  <c r="AA215" i="1" s="1"/>
  <c r="R134" i="1"/>
  <c r="R221" i="1" s="1"/>
  <c r="Y111" i="1"/>
  <c r="O134" i="1"/>
  <c r="O221" i="1" s="1"/>
  <c r="Z124" i="1"/>
  <c r="Y124" i="1"/>
  <c r="Z129" i="1"/>
  <c r="Y129" i="1"/>
  <c r="L134" i="1"/>
  <c r="L221" i="1" s="1"/>
  <c r="Z111" i="1"/>
  <c r="L132" i="1"/>
  <c r="Y101" i="1"/>
  <c r="Z101" i="1"/>
  <c r="I134" i="1"/>
  <c r="I221" i="1" s="1"/>
  <c r="AA35" i="1"/>
  <c r="AA37" i="1"/>
  <c r="AA39" i="1"/>
  <c r="AA34" i="1"/>
  <c r="AA36" i="1"/>
  <c r="F57" i="1"/>
  <c r="X132" i="1"/>
  <c r="U132" i="1"/>
  <c r="R132" i="1"/>
  <c r="I132" i="1"/>
  <c r="F132" i="1"/>
  <c r="Y216" i="1"/>
  <c r="I214" i="1"/>
  <c r="Z214" i="1"/>
  <c r="Z132" i="1"/>
  <c r="O132" i="1"/>
  <c r="F40" i="1"/>
  <c r="L57" i="1"/>
  <c r="R57" i="1"/>
  <c r="L95" i="1"/>
  <c r="O10" i="1"/>
  <c r="O57" i="1"/>
  <c r="G222" i="1"/>
  <c r="L133" i="1"/>
  <c r="S136" i="1"/>
  <c r="M136" i="1"/>
  <c r="F133" i="1"/>
  <c r="V95" i="1"/>
  <c r="P95" i="1"/>
  <c r="J95" i="1"/>
  <c r="S216" i="1"/>
  <c r="M216" i="1"/>
  <c r="G216" i="1"/>
  <c r="D219" i="1"/>
  <c r="T136" i="1"/>
  <c r="N136" i="1"/>
  <c r="R133" i="1"/>
  <c r="T95" i="1"/>
  <c r="N95" i="1"/>
  <c r="H95" i="1"/>
  <c r="I24" i="1"/>
  <c r="F14" i="1"/>
  <c r="T196" i="1"/>
  <c r="N196" i="1"/>
  <c r="H196" i="1"/>
  <c r="V136" i="1"/>
  <c r="P136" i="1"/>
  <c r="J136" i="1"/>
  <c r="U133" i="1"/>
  <c r="I133" i="1"/>
  <c r="X221" i="1"/>
  <c r="E216" i="1"/>
  <c r="S196" i="1"/>
  <c r="M196" i="1"/>
  <c r="G196" i="1"/>
  <c r="H136" i="1"/>
  <c r="U221" i="1"/>
  <c r="W216" i="1"/>
  <c r="K216" i="1"/>
  <c r="V216" i="1"/>
  <c r="J216" i="1"/>
  <c r="W196" i="1"/>
  <c r="E196" i="1"/>
  <c r="E219" i="1"/>
  <c r="X167" i="1"/>
  <c r="L167" i="1"/>
  <c r="F166" i="1"/>
  <c r="O133" i="1"/>
  <c r="F221" i="1"/>
  <c r="S95" i="1"/>
  <c r="M95" i="1"/>
  <c r="G95" i="1"/>
  <c r="Q216" i="1"/>
  <c r="P216" i="1"/>
  <c r="E220" i="1"/>
  <c r="Q196" i="1"/>
  <c r="K196" i="1"/>
  <c r="T216" i="1"/>
  <c r="N216" i="1"/>
  <c r="H216" i="1"/>
  <c r="V196" i="1"/>
  <c r="P196" i="1"/>
  <c r="J196" i="1"/>
  <c r="D196" i="1"/>
  <c r="I167" i="1"/>
  <c r="W136" i="1"/>
  <c r="Q136" i="1"/>
  <c r="K136" i="1"/>
  <c r="D136" i="1"/>
  <c r="X133" i="1"/>
  <c r="W95" i="1"/>
  <c r="Q95" i="1"/>
  <c r="K95" i="1"/>
  <c r="I83" i="1"/>
  <c r="X66" i="1"/>
  <c r="L66" i="1"/>
  <c r="O14" i="1"/>
  <c r="L174" i="1"/>
  <c r="O135" i="1"/>
  <c r="L193" i="1"/>
  <c r="V222" i="1"/>
  <c r="O157" i="1"/>
  <c r="U213" i="1"/>
  <c r="F161" i="1"/>
  <c r="R146" i="1"/>
  <c r="L101" i="1"/>
  <c r="X83" i="1"/>
  <c r="L83" i="1"/>
  <c r="H222" i="1"/>
  <c r="O194" i="1"/>
  <c r="X193" i="1"/>
  <c r="O129" i="1"/>
  <c r="E222" i="1"/>
  <c r="U161" i="1"/>
  <c r="X101" i="1"/>
  <c r="L152" i="1"/>
  <c r="AA144" i="1"/>
  <c r="Z152" i="1"/>
  <c r="R152" i="1"/>
  <c r="F152" i="1"/>
  <c r="X146" i="1"/>
  <c r="U124" i="1"/>
  <c r="R58" i="1"/>
  <c r="F58" i="1"/>
  <c r="Y152" i="1"/>
  <c r="O152" i="1"/>
  <c r="X135" i="1"/>
  <c r="L135" i="1"/>
  <c r="O58" i="1"/>
  <c r="AA181" i="1"/>
  <c r="X152" i="1"/>
  <c r="X124" i="1"/>
  <c r="L124" i="1"/>
  <c r="X58" i="1"/>
  <c r="L58" i="1"/>
  <c r="L194" i="1"/>
  <c r="U174" i="1"/>
  <c r="R161" i="1"/>
  <c r="U152" i="1"/>
  <c r="I152" i="1"/>
  <c r="F129" i="1"/>
  <c r="R135" i="1"/>
  <c r="U58" i="1"/>
  <c r="I58" i="1"/>
  <c r="L213" i="1"/>
  <c r="I195" i="1"/>
  <c r="AA185" i="1"/>
  <c r="F188" i="1"/>
  <c r="X174" i="1"/>
  <c r="O174" i="1"/>
  <c r="Y174" i="1"/>
  <c r="X194" i="1"/>
  <c r="R194" i="1"/>
  <c r="U194" i="1"/>
  <c r="R188" i="1"/>
  <c r="F194" i="1"/>
  <c r="U193" i="1"/>
  <c r="R193" i="1"/>
  <c r="AA176" i="1"/>
  <c r="F193" i="1"/>
  <c r="U146" i="1"/>
  <c r="L146" i="1"/>
  <c r="U157" i="1"/>
  <c r="M222" i="1"/>
  <c r="AA159" i="1"/>
  <c r="Y146" i="1"/>
  <c r="K222" i="1"/>
  <c r="X111" i="1"/>
  <c r="U101" i="1"/>
  <c r="I101" i="1"/>
  <c r="R124" i="1"/>
  <c r="P222" i="1"/>
  <c r="I124" i="1"/>
  <c r="R116" i="1"/>
  <c r="O116" i="1"/>
  <c r="W220" i="1"/>
  <c r="L111" i="1"/>
  <c r="J219" i="1"/>
  <c r="O101" i="1"/>
  <c r="X129" i="1"/>
  <c r="V220" i="1"/>
  <c r="R78" i="1"/>
  <c r="J220" i="1"/>
  <c r="U83" i="1"/>
  <c r="O83" i="1"/>
  <c r="R83" i="1"/>
  <c r="X213" i="1"/>
  <c r="R213" i="1"/>
  <c r="R195" i="1"/>
  <c r="L195" i="1"/>
  <c r="W222" i="1"/>
  <c r="Q222" i="1"/>
  <c r="N222" i="1"/>
  <c r="J222" i="1"/>
  <c r="G220" i="1"/>
  <c r="Q219" i="1"/>
  <c r="T220" i="1"/>
  <c r="O195" i="1"/>
  <c r="Z188" i="1"/>
  <c r="AA187" i="1"/>
  <c r="U195" i="1"/>
  <c r="O188" i="1"/>
  <c r="I174" i="1"/>
  <c r="AA155" i="1"/>
  <c r="F146" i="1"/>
  <c r="S220" i="1"/>
  <c r="P220" i="1"/>
  <c r="K220" i="1"/>
  <c r="N219" i="1"/>
  <c r="K219" i="1"/>
  <c r="O50" i="1"/>
  <c r="X24" i="1"/>
  <c r="L24" i="1"/>
  <c r="U59" i="1"/>
  <c r="U222" i="1" s="1"/>
  <c r="O59" i="1"/>
  <c r="I59" i="1"/>
  <c r="O161" i="1"/>
  <c r="I161" i="1"/>
  <c r="I157" i="1"/>
  <c r="AA145" i="1"/>
  <c r="I146" i="1"/>
  <c r="U111" i="1"/>
  <c r="Q220" i="1"/>
  <c r="N220" i="1"/>
  <c r="Z58" i="1"/>
  <c r="U66" i="1"/>
  <c r="I66" i="1"/>
  <c r="O66" i="1"/>
  <c r="R50" i="1"/>
  <c r="F50" i="1"/>
  <c r="O40" i="1"/>
  <c r="X31" i="1"/>
  <c r="X59" i="1"/>
  <c r="R59" i="1"/>
  <c r="O31" i="1"/>
  <c r="L59" i="1"/>
  <c r="Z59" i="1"/>
  <c r="R31" i="1"/>
  <c r="F59" i="1"/>
  <c r="U24" i="1"/>
  <c r="O24" i="1"/>
  <c r="L14" i="1"/>
  <c r="I14" i="1"/>
  <c r="V60" i="1"/>
  <c r="AA200" i="1"/>
  <c r="X195" i="1"/>
  <c r="AA183" i="1"/>
  <c r="W219" i="1"/>
  <c r="V219" i="1"/>
  <c r="Y161" i="1"/>
  <c r="Z157" i="1"/>
  <c r="AA154" i="1"/>
  <c r="Z167" i="1"/>
  <c r="T222" i="1"/>
  <c r="AA140" i="1"/>
  <c r="Z146" i="1"/>
  <c r="T219" i="1"/>
  <c r="S219" i="1"/>
  <c r="S60" i="1"/>
  <c r="S222" i="1"/>
  <c r="T60" i="1"/>
  <c r="P60" i="1"/>
  <c r="M60" i="1"/>
  <c r="R40" i="1"/>
  <c r="M220" i="1"/>
  <c r="I213" i="1"/>
  <c r="H220" i="1"/>
  <c r="AA179" i="1"/>
  <c r="I194" i="1"/>
  <c r="I193" i="1"/>
  <c r="AA163" i="1"/>
  <c r="G219" i="1"/>
  <c r="F157" i="1"/>
  <c r="F167" i="1"/>
  <c r="P219" i="1"/>
  <c r="R157" i="1"/>
  <c r="Y157" i="1"/>
  <c r="AA142" i="1"/>
  <c r="AA141" i="1"/>
  <c r="M219" i="1"/>
  <c r="Z135" i="1"/>
  <c r="F135" i="1"/>
  <c r="I111" i="1"/>
  <c r="Y135" i="1"/>
  <c r="Y136" i="1" s="1"/>
  <c r="H219" i="1"/>
  <c r="F78" i="1"/>
  <c r="O78" i="1"/>
  <c r="D222" i="1"/>
  <c r="E60" i="1"/>
  <c r="O213" i="1"/>
  <c r="X188" i="1"/>
  <c r="AA184" i="1"/>
  <c r="AA180" i="1"/>
  <c r="Z174" i="1"/>
  <c r="AA173" i="1"/>
  <c r="R174" i="1"/>
  <c r="F174" i="1"/>
  <c r="Z161" i="1"/>
  <c r="AA160" i="1"/>
  <c r="AA156" i="1"/>
  <c r="AA150" i="1"/>
  <c r="AA149" i="1"/>
  <c r="F213" i="1"/>
  <c r="F195" i="1"/>
  <c r="O193" i="1"/>
  <c r="AA190" i="1"/>
  <c r="Y188" i="1"/>
  <c r="U188" i="1"/>
  <c r="I188" i="1"/>
  <c r="AA186" i="1"/>
  <c r="L188" i="1"/>
  <c r="AA178" i="1"/>
  <c r="AA172" i="1"/>
  <c r="X161" i="1"/>
  <c r="L161" i="1"/>
  <c r="X157" i="1"/>
  <c r="L157" i="1"/>
  <c r="AA148" i="1"/>
  <c r="AA143" i="1"/>
  <c r="O146" i="1"/>
  <c r="R129" i="1"/>
  <c r="L129" i="1"/>
  <c r="U129" i="1"/>
  <c r="I129" i="1"/>
  <c r="R101" i="1"/>
  <c r="F101" i="1"/>
  <c r="X78" i="1"/>
  <c r="L78" i="1"/>
  <c r="X40" i="1"/>
  <c r="L40" i="1"/>
  <c r="F31" i="1"/>
  <c r="L31" i="1"/>
  <c r="R24" i="1"/>
  <c r="F24" i="1"/>
  <c r="O124" i="1"/>
  <c r="I135" i="1"/>
  <c r="X116" i="1"/>
  <c r="L116" i="1"/>
  <c r="U116" i="1"/>
  <c r="I116" i="1"/>
  <c r="R111" i="1"/>
  <c r="F111" i="1"/>
  <c r="O111" i="1"/>
  <c r="F83" i="1"/>
  <c r="U78" i="1"/>
  <c r="I78" i="1"/>
  <c r="R66" i="1"/>
  <c r="F66" i="1"/>
  <c r="U50" i="1"/>
  <c r="I50" i="1"/>
  <c r="X50" i="1"/>
  <c r="L50" i="1"/>
  <c r="U40" i="1"/>
  <c r="I40" i="1"/>
  <c r="U31" i="1"/>
  <c r="I31" i="1"/>
  <c r="AA182" i="1"/>
  <c r="F116" i="1"/>
  <c r="F124" i="1"/>
  <c r="Z220" i="1" l="1"/>
  <c r="AA195" i="1"/>
  <c r="AA193" i="1"/>
  <c r="Y222" i="1"/>
  <c r="Y223" i="1" s="1"/>
  <c r="Z219" i="1"/>
  <c r="R222" i="1"/>
  <c r="U136" i="1"/>
  <c r="O222" i="1"/>
  <c r="Z222" i="1"/>
  <c r="AA94" i="1"/>
  <c r="AA66" i="1"/>
  <c r="AA194" i="1"/>
  <c r="Y60" i="1"/>
  <c r="AA46" i="1"/>
  <c r="AA40" i="1"/>
  <c r="AA57" i="1"/>
  <c r="AA83" i="1"/>
  <c r="AA78" i="1"/>
  <c r="O168" i="1"/>
  <c r="AA166" i="1"/>
  <c r="AA124" i="1"/>
  <c r="AA129" i="1"/>
  <c r="AA101" i="1"/>
  <c r="AA111" i="1"/>
  <c r="L136" i="1"/>
  <c r="AA214" i="1"/>
  <c r="O196" i="1"/>
  <c r="AA132" i="1"/>
  <c r="L219" i="1"/>
  <c r="F216" i="1"/>
  <c r="I216" i="1"/>
  <c r="U95" i="1"/>
  <c r="R168" i="1"/>
  <c r="Z136" i="1"/>
  <c r="F136" i="1"/>
  <c r="Z95" i="1"/>
  <c r="Z196" i="1"/>
  <c r="O216" i="1"/>
  <c r="Q223" i="1"/>
  <c r="X136" i="1"/>
  <c r="Y168" i="1"/>
  <c r="P223" i="1"/>
  <c r="X216" i="1"/>
  <c r="D223" i="1"/>
  <c r="O136" i="1"/>
  <c r="R219" i="1"/>
  <c r="O95" i="1"/>
  <c r="Z216" i="1"/>
  <c r="F95" i="1"/>
  <c r="Y95" i="1"/>
  <c r="Y196" i="1"/>
  <c r="R136" i="1"/>
  <c r="I95" i="1"/>
  <c r="F196" i="1"/>
  <c r="I168" i="1"/>
  <c r="R216" i="1"/>
  <c r="F168" i="1"/>
  <c r="E223" i="1"/>
  <c r="U168" i="1"/>
  <c r="R95" i="1"/>
  <c r="I136" i="1"/>
  <c r="R196" i="1"/>
  <c r="L216" i="1"/>
  <c r="X196" i="1"/>
  <c r="L196" i="1"/>
  <c r="L168" i="1"/>
  <c r="I196" i="1"/>
  <c r="X95" i="1"/>
  <c r="U196" i="1"/>
  <c r="Z168" i="1"/>
  <c r="U216" i="1"/>
  <c r="X168" i="1"/>
  <c r="AA152" i="1"/>
  <c r="K223" i="1"/>
  <c r="U220" i="1"/>
  <c r="AA174" i="1"/>
  <c r="N223" i="1"/>
  <c r="I219" i="1"/>
  <c r="M223" i="1"/>
  <c r="W223" i="1"/>
  <c r="AA157" i="1"/>
  <c r="AA161" i="1"/>
  <c r="X219" i="1"/>
  <c r="J223" i="1"/>
  <c r="V223" i="1"/>
  <c r="G223" i="1"/>
  <c r="AA146" i="1"/>
  <c r="X222" i="1"/>
  <c r="R220" i="1"/>
  <c r="U219" i="1"/>
  <c r="I220" i="1"/>
  <c r="F220" i="1"/>
  <c r="L60" i="1"/>
  <c r="X220" i="1"/>
  <c r="U60" i="1"/>
  <c r="R60" i="1"/>
  <c r="L220" i="1"/>
  <c r="AA59" i="1"/>
  <c r="O220" i="1"/>
  <c r="O60" i="1"/>
  <c r="X60" i="1"/>
  <c r="I60" i="1"/>
  <c r="H223" i="1"/>
  <c r="Z60" i="1"/>
  <c r="S223" i="1"/>
  <c r="T223" i="1"/>
  <c r="AA188" i="1"/>
  <c r="AA167" i="1"/>
  <c r="AA135" i="1"/>
  <c r="F219" i="1"/>
  <c r="F60" i="1"/>
  <c r="AA213" i="1"/>
  <c r="O219" i="1"/>
  <c r="AA220" i="1" l="1"/>
  <c r="Z223" i="1"/>
  <c r="AA222" i="1"/>
  <c r="AA60" i="1"/>
  <c r="AA219" i="1"/>
  <c r="L223" i="1"/>
  <c r="AA95" i="1"/>
  <c r="AA136" i="1"/>
  <c r="R223" i="1"/>
  <c r="F223" i="1"/>
  <c r="AA196" i="1"/>
  <c r="AA216" i="1"/>
  <c r="AA168" i="1"/>
  <c r="U223" i="1"/>
  <c r="I223" i="1"/>
  <c r="X223" i="1"/>
  <c r="O223" i="1"/>
  <c r="AA223" i="1" l="1"/>
</calcChain>
</file>

<file path=xl/sharedStrings.xml><?xml version="1.0" encoding="utf-8"?>
<sst xmlns="http://schemas.openxmlformats.org/spreadsheetml/2006/main" count="384" uniqueCount="271">
  <si>
    <t>All</t>
  </si>
  <si>
    <t>Ph.D.</t>
  </si>
  <si>
    <t>Education Specialist</t>
  </si>
  <si>
    <t>6&amp;8</t>
  </si>
  <si>
    <t>Graduate Certificates</t>
  </si>
  <si>
    <t>Master's</t>
  </si>
  <si>
    <t>GRAND TOTALS</t>
  </si>
  <si>
    <t>Doctor of Nursing Practice</t>
  </si>
  <si>
    <t>SON Total</t>
  </si>
  <si>
    <t>Nursing Education Graduate Certificate</t>
  </si>
  <si>
    <t>Family Nurse Practitioner - Post Master's Cert.</t>
  </si>
  <si>
    <t>Adult Gerontological Nurse Practit PMCert.</t>
  </si>
  <si>
    <t>Adult Acute Care Nursing Specialist</t>
  </si>
  <si>
    <t>Nursing Anesthesia - Post Master's Certificate</t>
  </si>
  <si>
    <t>School of Nursing</t>
  </si>
  <si>
    <t>PhD</t>
  </si>
  <si>
    <t>SHS Total</t>
  </si>
  <si>
    <t>Wellness, Health Promotion</t>
  </si>
  <si>
    <t>Physical Therapy Total</t>
  </si>
  <si>
    <t>Complementary Med. &amp; Wellness Grad. Cert.</t>
  </si>
  <si>
    <t>Teaching &amp; Learning For Rehab Professionals</t>
  </si>
  <si>
    <t>Neurological Rehabilitation</t>
  </si>
  <si>
    <t>Orthopedics Graduate Certificate</t>
  </si>
  <si>
    <t>Pediatric Rehabilitation Graduate Certificat</t>
  </si>
  <si>
    <t>OMPT Graduate Certificate</t>
  </si>
  <si>
    <t>Physical Therapy tDPT</t>
  </si>
  <si>
    <t>Physical Therapy DScPT</t>
  </si>
  <si>
    <t>Physical Therapy DPT</t>
  </si>
  <si>
    <t>Exercise Science Total</t>
  </si>
  <si>
    <t>Clinical Exercise Science - Grad. Cert.</t>
  </si>
  <si>
    <t>School of Health Sciences</t>
  </si>
  <si>
    <t>SECS Total</t>
  </si>
  <si>
    <t>Mechanical Engineering Total</t>
  </si>
  <si>
    <t>Mechanical Engineering - Ph.D</t>
  </si>
  <si>
    <t>Systems Engineering Total</t>
  </si>
  <si>
    <t>Systems Engineering - Ph.D</t>
  </si>
  <si>
    <t>Electrical Engineering Total</t>
  </si>
  <si>
    <t xml:space="preserve">Electrical &amp; Computer Engineering - PhD </t>
  </si>
  <si>
    <t>CSE Total</t>
  </si>
  <si>
    <t>Computer Science &amp; Informatics - Ph.d</t>
  </si>
  <si>
    <t>Software Engineering -Master's</t>
  </si>
  <si>
    <t>Software Engineering  &amp; Info Tech-Master's</t>
  </si>
  <si>
    <t>Info Systems Engineering -Master's</t>
  </si>
  <si>
    <t>Computer Sci. &amp; Engineering - Master's</t>
  </si>
  <si>
    <t>Computer Science - Master's</t>
  </si>
  <si>
    <t>School of Engineering &amp; Computer Science</t>
  </si>
  <si>
    <t>Graduate Certificate</t>
  </si>
  <si>
    <t>SEHS Total</t>
  </si>
  <si>
    <t>TDES Totals</t>
  </si>
  <si>
    <t>Educational Studies - Master's</t>
  </si>
  <si>
    <t>Secondary Education - Master's</t>
  </si>
  <si>
    <t>Elementary Education - Master's</t>
  </si>
  <si>
    <t>Reading including Instructional Systems Total</t>
  </si>
  <si>
    <t>Reading - Ph.D</t>
  </si>
  <si>
    <t>Reading, Lang. Arts &amp; Lit. - Graduate Certificate</t>
  </si>
  <si>
    <t>Microcomputer Apps - Graduate Certificate</t>
  </si>
  <si>
    <t>Reading  - Master's</t>
  </si>
  <si>
    <t>Training &amp; Development - Master's</t>
  </si>
  <si>
    <t>Human Development/Child Studies Total</t>
  </si>
  <si>
    <t>Early Childhood - Ph.D.</t>
  </si>
  <si>
    <t>Special Education - Master's</t>
  </si>
  <si>
    <t>Early Childhood - Master's</t>
  </si>
  <si>
    <t xml:space="preserve">Education Leadership Totals </t>
  </si>
  <si>
    <t>Educational Leadership - Ph.D.</t>
  </si>
  <si>
    <t>Higher Education - Post Master's Cert.</t>
  </si>
  <si>
    <t>Educational Administration - Grad. Cert.</t>
  </si>
  <si>
    <t>4650/51</t>
  </si>
  <si>
    <t>Educational Leadership - Master's</t>
  </si>
  <si>
    <t>Education - Master's</t>
  </si>
  <si>
    <t>Counseling Totals</t>
  </si>
  <si>
    <t>Counseling - Ph.D</t>
  </si>
  <si>
    <t>Counseling - Master's</t>
  </si>
  <si>
    <t>School of Education &amp; Human Services</t>
  </si>
  <si>
    <t>SBA Total</t>
  </si>
  <si>
    <t>Producation Operations Management - Grad. Cert.</t>
  </si>
  <si>
    <t>Human Resource Management - Grad. Cert.</t>
  </si>
  <si>
    <t>Marking - Graduate Certificate</t>
  </si>
  <si>
    <t>Management Information Systems Total</t>
  </si>
  <si>
    <t>Information Technology Management - Master's</t>
  </si>
  <si>
    <t>Management Total</t>
  </si>
  <si>
    <t>International Business - Graduate Certificate</t>
  </si>
  <si>
    <t>Business Administration - Graduate Certificate</t>
  </si>
  <si>
    <t>Management - Executive MBA</t>
  </si>
  <si>
    <t>MBA - Master's</t>
  </si>
  <si>
    <t>General Management - Graduate Certificate</t>
  </si>
  <si>
    <t>Finance - Graduate Certificate</t>
  </si>
  <si>
    <t>Business Economics - Graduate Certificate</t>
  </si>
  <si>
    <t>Accounting Total</t>
  </si>
  <si>
    <t>Accounting - Graduate Certificate</t>
  </si>
  <si>
    <t>Accounting - Master's</t>
  </si>
  <si>
    <t>School of Business Administration</t>
  </si>
  <si>
    <t>CAS Total</t>
  </si>
  <si>
    <t>Public Administration - Master's</t>
  </si>
  <si>
    <t>Physics Totals</t>
  </si>
  <si>
    <t xml:space="preserve">Biomed Sci: Medical Physics Ph.D. </t>
  </si>
  <si>
    <t>Physics - Master's</t>
  </si>
  <si>
    <t>MTD Total</t>
  </si>
  <si>
    <t>Music Education - Ph.D.</t>
  </si>
  <si>
    <t>Music Education - Grad Certificate</t>
  </si>
  <si>
    <t>Total Master's</t>
  </si>
  <si>
    <t>Music Education - Master's</t>
  </si>
  <si>
    <t>General Performance - Master's</t>
  </si>
  <si>
    <t>Mathematics Total</t>
  </si>
  <si>
    <t>Applied Mathematics - Ph.D.</t>
  </si>
  <si>
    <t>Statistical Methods - Graduate Certificate</t>
  </si>
  <si>
    <t>Mathematical Statistics - Master's</t>
  </si>
  <si>
    <t>Applied Mathematics - Master's</t>
  </si>
  <si>
    <t>Mathematics - Master's</t>
  </si>
  <si>
    <t>Linguistics Total</t>
  </si>
  <si>
    <t>Teaching ESL - Graduate Certificate</t>
  </si>
  <si>
    <t>Linguistics - Master's</t>
  </si>
  <si>
    <t>Chemistry Total</t>
  </si>
  <si>
    <t>Biomed Science: Envi Chemistry - Ph.D.</t>
  </si>
  <si>
    <t>Chemistry - Master's</t>
  </si>
  <si>
    <t>COLLEGE OF ARTS AND SCIENCES</t>
  </si>
  <si>
    <t>Total</t>
  </si>
  <si>
    <t>Male</t>
  </si>
  <si>
    <t>Female</t>
  </si>
  <si>
    <t xml:space="preserve">Male </t>
  </si>
  <si>
    <t>Level</t>
  </si>
  <si>
    <t>Not Reported</t>
  </si>
  <si>
    <t>International</t>
  </si>
  <si>
    <t>Hispanic</t>
  </si>
  <si>
    <t>Asian</t>
  </si>
  <si>
    <t>Native American</t>
  </si>
  <si>
    <t>African American</t>
  </si>
  <si>
    <t>White</t>
  </si>
  <si>
    <t>Award</t>
  </si>
  <si>
    <t xml:space="preserve">
Curric.Code</t>
  </si>
  <si>
    <t>English  - Master's</t>
  </si>
  <si>
    <t>History - Master's</t>
  </si>
  <si>
    <t>Liberal Studies  - Master's</t>
  </si>
  <si>
    <t>Vocal Pedagogy - Master's</t>
  </si>
  <si>
    <t>Vocal Performance - Master's</t>
  </si>
  <si>
    <t>Piano Pedagogy - Master's</t>
  </si>
  <si>
    <t>Conducting - Master's</t>
  </si>
  <si>
    <t>Biology  - Master's</t>
  </si>
  <si>
    <t>Biology - MS</t>
  </si>
  <si>
    <t>Biomedical Sciences - Graduate Certificate</t>
  </si>
  <si>
    <t>Bio Med Sci: Bio Communication - Ph.D.</t>
  </si>
  <si>
    <t>Biology Total</t>
  </si>
  <si>
    <t>Piano Pedagogy - Grad Certificate</t>
  </si>
  <si>
    <t>Piano Performance - Grad Certificate</t>
  </si>
  <si>
    <t>4610/15</t>
  </si>
  <si>
    <t>Mechanical Engineering - Master's</t>
  </si>
  <si>
    <t>Systems Engineering - Master's</t>
  </si>
  <si>
    <t>Engineering/Indust. Management - Master's</t>
  </si>
  <si>
    <t>Industrial &amp; Systems Engineering - Master's</t>
  </si>
  <si>
    <t>Electrical &amp; Computer Engineering - Master's</t>
  </si>
  <si>
    <t>Embedded Systems - Master's</t>
  </si>
  <si>
    <t>Mechatronics</t>
  </si>
  <si>
    <t>Safety Management - Master's</t>
  </si>
  <si>
    <t>Exercise Science - Master's</t>
  </si>
  <si>
    <t>Physical Therapy - Master's</t>
  </si>
  <si>
    <t>Nursing Anesthesia - Master's</t>
  </si>
  <si>
    <t>Nursing Education - Master's</t>
  </si>
  <si>
    <t>Adult Gerontological Nurse Practit. - Master's</t>
  </si>
  <si>
    <t>Family Nurse Practitioner - Master's</t>
  </si>
  <si>
    <t>2012-2013 Degrees Awarded by Gender and Ethnicity</t>
  </si>
  <si>
    <t>Piano Performance - Master's</t>
  </si>
  <si>
    <t>Communication - Master's</t>
  </si>
  <si>
    <t>Higher Education - Master's</t>
  </si>
  <si>
    <t>Human Resource Management - Master's</t>
  </si>
  <si>
    <t>Management Information Systems - Grad. Cert.</t>
  </si>
  <si>
    <t>Management Information Systems - Master's</t>
  </si>
  <si>
    <t>Clinical Nurse Spec Adult Health</t>
  </si>
  <si>
    <t>General Management - Master's</t>
  </si>
  <si>
    <t>1 Indian_Alaska</t>
  </si>
  <si>
    <t>2 Asian</t>
  </si>
  <si>
    <t>3 Black</t>
  </si>
  <si>
    <t>5 White</t>
  </si>
  <si>
    <t>6 Hispanic</t>
  </si>
  <si>
    <t>7 International</t>
  </si>
  <si>
    <t>8 Unknown</t>
  </si>
  <si>
    <t>F</t>
  </si>
  <si>
    <t>M</t>
  </si>
  <si>
    <t>AS</t>
  </si>
  <si>
    <t>1105 Biology</t>
  </si>
  <si>
    <t>MA</t>
  </si>
  <si>
    <t>MS</t>
  </si>
  <si>
    <t>1107 Biomedical Sciences</t>
  </si>
  <si>
    <t>GC</t>
  </si>
  <si>
    <t>1115 Bio Med Sci: Bio Communication</t>
  </si>
  <si>
    <t>PHD</t>
  </si>
  <si>
    <t>1230 Chemistry</t>
  </si>
  <si>
    <t>1350 Biomed Sci: Env Chem</t>
  </si>
  <si>
    <t>1405 English</t>
  </si>
  <si>
    <t>1505 History</t>
  </si>
  <si>
    <t>1700 Liberal Studies</t>
  </si>
  <si>
    <t>MALS</t>
  </si>
  <si>
    <t>1705 Linguistics</t>
  </si>
  <si>
    <t>1720 Tchng Engl as Second Language</t>
  </si>
  <si>
    <t>1835 Applied Statistics</t>
  </si>
  <si>
    <t>1880 Statistical Methods Cert</t>
  </si>
  <si>
    <t>1900 Applied Mathematics-phd</t>
  </si>
  <si>
    <t>2305 Music Education</t>
  </si>
  <si>
    <t>MM</t>
  </si>
  <si>
    <t>2310 Vocal Pedagogy</t>
  </si>
  <si>
    <t>2315 Vocal Performance</t>
  </si>
  <si>
    <t>2325 Piano Performance</t>
  </si>
  <si>
    <t>2405 Physics</t>
  </si>
  <si>
    <t>2490 Biomed Sci:Med Physics</t>
  </si>
  <si>
    <t>2560 Public Administration</t>
  </si>
  <si>
    <t>MPA</t>
  </si>
  <si>
    <t>2705 Communication</t>
  </si>
  <si>
    <t>BA</t>
  </si>
  <si>
    <t>3100 Accounting</t>
  </si>
  <si>
    <t>MACC</t>
  </si>
  <si>
    <t>3201 Finance</t>
  </si>
  <si>
    <t>PMC</t>
  </si>
  <si>
    <t>3301 General Management</t>
  </si>
  <si>
    <t>3400 Human Resource Mgmt</t>
  </si>
  <si>
    <t>3401 Human Resource Mgmt</t>
  </si>
  <si>
    <t>3501 Management Info Systms</t>
  </si>
  <si>
    <t>3550 Info Technology Management</t>
  </si>
  <si>
    <t>3600 Marketing</t>
  </si>
  <si>
    <t>3705 Business Economics</t>
  </si>
  <si>
    <t>3900 Business Administration</t>
  </si>
  <si>
    <t>MBA</t>
  </si>
  <si>
    <t>3901 Business Administration (Exec)</t>
  </si>
  <si>
    <t>ED</t>
  </si>
  <si>
    <t>4120 Elementary Education</t>
  </si>
  <si>
    <t>MAT</t>
  </si>
  <si>
    <t>4220 Secondary Education</t>
  </si>
  <si>
    <t>4400 Counseling</t>
  </si>
  <si>
    <t>4500 Reading &amp; Language Arts</t>
  </si>
  <si>
    <t>4610 Educational Leadership</t>
  </si>
  <si>
    <t>MED</t>
  </si>
  <si>
    <t>4615 Teacher Leadership</t>
  </si>
  <si>
    <t>4620 Educational Studies</t>
  </si>
  <si>
    <t>4651 Leadership</t>
  </si>
  <si>
    <t>EDS</t>
  </si>
  <si>
    <t>4670 Higher Education</t>
  </si>
  <si>
    <t>4700 Early Childhood Educatn</t>
  </si>
  <si>
    <t>4800 Special Education</t>
  </si>
  <si>
    <t>4900 Training &amp; Development</t>
  </si>
  <si>
    <t>MTD</t>
  </si>
  <si>
    <t>4940 Reading Education</t>
  </si>
  <si>
    <t>4950 Educ: Counseling</t>
  </si>
  <si>
    <t>4951 Educ:Leadership</t>
  </si>
  <si>
    <t>4952 Educ: Early Childhood</t>
  </si>
  <si>
    <t>EG</t>
  </si>
  <si>
    <t>5020 Computer Science</t>
  </si>
  <si>
    <t>5030 Computer Science &amp; Informatics</t>
  </si>
  <si>
    <t>5160 Mechanical Engineering</t>
  </si>
  <si>
    <t>5180 Systems Engineering</t>
  </si>
  <si>
    <t>5185 Industrial &amp; Systems Egr</t>
  </si>
  <si>
    <t>5540 Elec &amp; Computer Enginr</t>
  </si>
  <si>
    <t>5560 Engineering Managemnt</t>
  </si>
  <si>
    <t>5590 Software Egnring &amp; Info Tech</t>
  </si>
  <si>
    <t>5620 Embedded Systems</t>
  </si>
  <si>
    <t>HS</t>
  </si>
  <si>
    <t>6045 Safety Management</t>
  </si>
  <si>
    <t>6220 Physical Therapy</t>
  </si>
  <si>
    <t>DPT</t>
  </si>
  <si>
    <t>DSCPT</t>
  </si>
  <si>
    <t>6221 Physical Therapy (tDPT)</t>
  </si>
  <si>
    <t>6230 OMPT</t>
  </si>
  <si>
    <t>6240 Exercise Science</t>
  </si>
  <si>
    <t>6248 Complmntry Med &amp; Wellness</t>
  </si>
  <si>
    <t>NR</t>
  </si>
  <si>
    <t>7220 Nursing Anesthesia</t>
  </si>
  <si>
    <t>MSN</t>
  </si>
  <si>
    <t>7221 Nursing Anesthesia</t>
  </si>
  <si>
    <t>7264 Clincl Nurse Spec Adult Health</t>
  </si>
  <si>
    <t>7270 Adult Gerontologcl Nrs Practnr</t>
  </si>
  <si>
    <t>7280 Family Nurse Practitioner</t>
  </si>
  <si>
    <t>7285 Nursing Education</t>
  </si>
  <si>
    <t>7400 Nursing Practice</t>
  </si>
  <si>
    <t>DNP</t>
  </si>
  <si>
    <t>Education Specialist - Education Specialist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</si>
</sst>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808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Fill="1" applyAlignment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0" borderId="0" xfId="0" applyFont="1" applyBorder="1"/>
    <xf numFmtId="0" fontId="2" fillId="0" borderId="0" xfId="0" applyFont="1" applyFill="1" applyBorder="1"/>
    <xf numFmtId="0" fontId="2" fillId="3" borderId="4" xfId="0" applyFont="1" applyFill="1" applyBorder="1" applyAlignment="1" applyProtection="1">
      <alignment vertical="center"/>
    </xf>
    <xf numFmtId="0" fontId="0" fillId="0" borderId="0" xfId="0" applyBorder="1"/>
    <xf numFmtId="0" fontId="5" fillId="15" borderId="2" xfId="0" applyFont="1" applyFill="1" applyBorder="1" applyAlignment="1">
      <alignment horizontal="left" vertical="center"/>
    </xf>
    <xf numFmtId="0" fontId="5" fillId="15" borderId="3" xfId="0" applyFont="1" applyFill="1" applyBorder="1" applyAlignment="1">
      <alignment horizontal="left" vertical="center"/>
    </xf>
    <xf numFmtId="0" fontId="3" fillId="15" borderId="3" xfId="0" applyFont="1" applyFill="1" applyBorder="1" applyAlignment="1">
      <alignment horizontal="left" vertical="center"/>
    </xf>
    <xf numFmtId="0" fontId="3" fillId="15" borderId="6" xfId="0" applyFont="1" applyFill="1" applyBorder="1" applyAlignment="1">
      <alignment horizontal="left" vertical="center"/>
    </xf>
    <xf numFmtId="3" fontId="6" fillId="17" borderId="4" xfId="0" applyNumberFormat="1" applyFont="1" applyFill="1" applyBorder="1" applyAlignment="1">
      <alignment horizontal="center" vertical="center"/>
    </xf>
    <xf numFmtId="3" fontId="6" fillId="17" borderId="0" xfId="0" applyNumberFormat="1" applyFont="1" applyFill="1" applyAlignment="1">
      <alignment horizontal="center" vertical="center"/>
    </xf>
    <xf numFmtId="0" fontId="6" fillId="17" borderId="4" xfId="0" applyFont="1" applyFill="1" applyBorder="1" applyAlignment="1">
      <alignment horizontal="center" vertical="center" wrapText="1"/>
    </xf>
    <xf numFmtId="0" fontId="6" fillId="17" borderId="0" xfId="0" applyFont="1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 wrapText="1"/>
    </xf>
    <xf numFmtId="0" fontId="6" fillId="17" borderId="0" xfId="0" applyFont="1" applyFill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0" xfId="0" applyFont="1" applyFill="1" applyAlignment="1">
      <alignment horizontal="center" vertical="center" wrapText="1"/>
    </xf>
    <xf numFmtId="0" fontId="6" fillId="17" borderId="7" xfId="0" applyFont="1" applyFill="1" applyBorder="1" applyAlignment="1">
      <alignment horizontal="center" vertical="center"/>
    </xf>
    <xf numFmtId="0" fontId="7" fillId="17" borderId="0" xfId="0" applyFont="1" applyFill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8" fillId="0" borderId="0" xfId="0" applyFont="1" applyFill="1" applyAlignment="1"/>
    <xf numFmtId="0" fontId="3" fillId="8" borderId="3" xfId="0" applyFont="1" applyFill="1" applyBorder="1" applyAlignment="1" applyProtection="1">
      <alignment vertical="center"/>
    </xf>
    <xf numFmtId="0" fontId="3" fillId="8" borderId="2" xfId="0" applyFont="1" applyFill="1" applyBorder="1" applyAlignment="1" applyProtection="1">
      <alignment vertical="center"/>
    </xf>
    <xf numFmtId="3" fontId="2" fillId="0" borderId="6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6" fillId="17" borderId="0" xfId="0" applyFont="1" applyFill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3" fontId="6" fillId="17" borderId="5" xfId="0" applyNumberFormat="1" applyFont="1" applyFill="1" applyBorder="1" applyAlignment="1">
      <alignment horizontal="center" vertical="center"/>
    </xf>
    <xf numFmtId="3" fontId="6" fillId="17" borderId="0" xfId="0" applyNumberFormat="1" applyFont="1" applyFill="1" applyBorder="1" applyAlignment="1">
      <alignment horizontal="center" vertical="center"/>
    </xf>
    <xf numFmtId="3" fontId="6" fillId="17" borderId="4" xfId="0" applyNumberFormat="1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 wrapText="1"/>
    </xf>
    <xf numFmtId="0" fontId="7" fillId="17" borderId="0" xfId="0" applyFont="1" applyFill="1" applyBorder="1" applyAlignment="1">
      <alignment horizontal="center" vertical="center"/>
    </xf>
    <xf numFmtId="3" fontId="3" fillId="8" borderId="3" xfId="0" applyNumberFormat="1" applyFont="1" applyFill="1" applyBorder="1" applyAlignment="1" applyProtection="1">
      <alignment vertical="center"/>
    </xf>
    <xf numFmtId="3" fontId="3" fillId="8" borderId="2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3" fontId="3" fillId="3" borderId="0" xfId="0" applyNumberFormat="1" applyFont="1" applyFill="1" applyBorder="1" applyAlignment="1" applyProtection="1">
      <alignment vertical="center"/>
    </xf>
    <xf numFmtId="3" fontId="3" fillId="3" borderId="4" xfId="0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8" borderId="6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</xf>
    <xf numFmtId="3" fontId="5" fillId="0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3" fontId="2" fillId="3" borderId="0" xfId="0" applyNumberFormat="1" applyFont="1" applyFill="1" applyBorder="1" applyAlignment="1" applyProtection="1">
      <alignment vertical="center"/>
    </xf>
    <xf numFmtId="3" fontId="2" fillId="3" borderId="4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3" fontId="3" fillId="3" borderId="6" xfId="0" applyNumberFormat="1" applyFont="1" applyFill="1" applyBorder="1" applyAlignment="1" applyProtection="1">
      <alignment vertical="center"/>
    </xf>
    <xf numFmtId="3" fontId="5" fillId="0" borderId="4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3" fontId="3" fillId="3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3" fontId="3" fillId="3" borderId="3" xfId="0" applyNumberFormat="1" applyFont="1" applyFill="1" applyBorder="1" applyAlignment="1" applyProtection="1">
      <alignment vertical="center"/>
    </xf>
    <xf numFmtId="3" fontId="3" fillId="3" borderId="2" xfId="0" applyNumberFormat="1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3" fontId="2" fillId="3" borderId="0" xfId="0" applyNumberFormat="1" applyFont="1" applyFill="1" applyAlignment="1" applyProtection="1">
      <alignment vertical="center"/>
    </xf>
    <xf numFmtId="3" fontId="2" fillId="3" borderId="7" xfId="0" applyNumberFormat="1" applyFont="1" applyFill="1" applyBorder="1" applyAlignment="1" applyProtection="1">
      <alignment horizontal="right" vertical="center"/>
    </xf>
    <xf numFmtId="3" fontId="2" fillId="3" borderId="5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3" fontId="2" fillId="0" borderId="5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3" fontId="2" fillId="3" borderId="4" xfId="0" applyNumberFormat="1" applyFont="1" applyFill="1" applyBorder="1" applyAlignment="1" applyProtection="1">
      <alignment vertical="center"/>
    </xf>
    <xf numFmtId="0" fontId="3" fillId="16" borderId="3" xfId="0" applyFont="1" applyFill="1" applyBorder="1" applyAlignment="1" applyProtection="1">
      <alignment vertical="center"/>
    </xf>
    <xf numFmtId="0" fontId="3" fillId="16" borderId="3" xfId="0" applyFont="1" applyFill="1" applyBorder="1" applyAlignment="1" applyProtection="1">
      <alignment horizontal="center" vertical="center"/>
    </xf>
    <xf numFmtId="0" fontId="5" fillId="16" borderId="6" xfId="0" applyFont="1" applyFill="1" applyBorder="1" applyAlignment="1" applyProtection="1">
      <alignment vertical="center"/>
    </xf>
    <xf numFmtId="0" fontId="5" fillId="16" borderId="3" xfId="0" applyFont="1" applyFill="1" applyBorder="1" applyAlignment="1" applyProtection="1">
      <alignment vertical="center"/>
    </xf>
    <xf numFmtId="3" fontId="5" fillId="16" borderId="3" xfId="0" applyNumberFormat="1" applyFont="1" applyFill="1" applyBorder="1" applyAlignment="1" applyProtection="1">
      <alignment vertical="center"/>
    </xf>
    <xf numFmtId="3" fontId="5" fillId="16" borderId="2" xfId="0" applyNumberFormat="1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3" fontId="3" fillId="3" borderId="5" xfId="0" applyNumberFormat="1" applyFont="1" applyFill="1" applyBorder="1" applyAlignment="1" applyProtection="1">
      <alignment vertical="center"/>
    </xf>
    <xf numFmtId="3" fontId="3" fillId="3" borderId="4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/>
    </xf>
    <xf numFmtId="3" fontId="3" fillId="3" borderId="9" xfId="0" applyNumberFormat="1" applyFont="1" applyFill="1" applyBorder="1" applyAlignment="1" applyProtection="1">
      <alignment vertical="center"/>
    </xf>
    <xf numFmtId="3" fontId="3" fillId="3" borderId="8" xfId="0" applyNumberFormat="1" applyFont="1" applyFill="1" applyBorder="1" applyAlignment="1" applyProtection="1">
      <alignment vertical="center"/>
    </xf>
    <xf numFmtId="3" fontId="3" fillId="3" borderId="7" xfId="0" applyNumberFormat="1" applyFont="1" applyFill="1" applyBorder="1" applyAlignment="1" applyProtection="1">
      <alignment vertical="center"/>
    </xf>
    <xf numFmtId="0" fontId="3" fillId="15" borderId="6" xfId="0" applyFont="1" applyFill="1" applyBorder="1" applyAlignment="1" applyProtection="1">
      <alignment vertical="center"/>
    </xf>
    <xf numFmtId="0" fontId="3" fillId="15" borderId="3" xfId="0" applyFont="1" applyFill="1" applyBorder="1" applyAlignment="1" applyProtection="1">
      <alignment horizontal="center" vertical="center"/>
    </xf>
    <xf numFmtId="3" fontId="3" fillId="15" borderId="6" xfId="0" applyNumberFormat="1" applyFont="1" applyFill="1" applyBorder="1" applyAlignment="1" applyProtection="1">
      <alignment vertical="center"/>
    </xf>
    <xf numFmtId="3" fontId="3" fillId="15" borderId="3" xfId="0" applyNumberFormat="1" applyFont="1" applyFill="1" applyBorder="1" applyAlignment="1" applyProtection="1">
      <alignment vertical="center"/>
    </xf>
    <xf numFmtId="3" fontId="3" fillId="15" borderId="2" xfId="0" applyNumberFormat="1" applyFont="1" applyFill="1" applyBorder="1" applyAlignment="1" applyProtection="1">
      <alignment vertical="center"/>
    </xf>
    <xf numFmtId="3" fontId="3" fillId="0" borderId="3" xfId="0" applyNumberFormat="1" applyFont="1" applyFill="1" applyBorder="1" applyAlignment="1" applyProtection="1">
      <alignment vertical="center"/>
    </xf>
    <xf numFmtId="0" fontId="3" fillId="13" borderId="6" xfId="0" applyFont="1" applyFill="1" applyBorder="1" applyAlignment="1" applyProtection="1">
      <alignment vertical="center"/>
    </xf>
    <xf numFmtId="0" fontId="3" fillId="13" borderId="3" xfId="0" applyFont="1" applyFill="1" applyBorder="1" applyAlignment="1" applyProtection="1">
      <alignment horizontal="center" vertical="center"/>
    </xf>
    <xf numFmtId="0" fontId="3" fillId="13" borderId="3" xfId="0" applyFont="1" applyFill="1" applyBorder="1" applyAlignment="1" applyProtection="1">
      <alignment vertical="center"/>
    </xf>
    <xf numFmtId="3" fontId="3" fillId="13" borderId="2" xfId="0" applyNumberFormat="1" applyFont="1" applyFill="1" applyBorder="1" applyAlignment="1" applyProtection="1">
      <alignment vertical="center"/>
    </xf>
    <xf numFmtId="0" fontId="3" fillId="14" borderId="3" xfId="0" applyFont="1" applyFill="1" applyBorder="1" applyAlignment="1" applyProtection="1">
      <alignment vertical="center"/>
    </xf>
    <xf numFmtId="0" fontId="3" fillId="14" borderId="3" xfId="0" applyFont="1" applyFill="1" applyBorder="1" applyAlignment="1" applyProtection="1">
      <alignment horizontal="center" vertical="center"/>
    </xf>
    <xf numFmtId="0" fontId="5" fillId="14" borderId="6" xfId="0" applyFont="1" applyFill="1" applyBorder="1" applyAlignment="1" applyProtection="1">
      <alignment vertical="center"/>
    </xf>
    <xf numFmtId="0" fontId="5" fillId="14" borderId="3" xfId="0" applyFont="1" applyFill="1" applyBorder="1" applyAlignment="1" applyProtection="1">
      <alignment vertical="center"/>
    </xf>
    <xf numFmtId="3" fontId="5" fillId="14" borderId="3" xfId="0" applyNumberFormat="1" applyFont="1" applyFill="1" applyBorder="1" applyAlignment="1" applyProtection="1">
      <alignment vertical="center"/>
    </xf>
    <xf numFmtId="3" fontId="5" fillId="14" borderId="2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13" borderId="2" xfId="0" applyFont="1" applyFill="1" applyBorder="1" applyAlignment="1" applyProtection="1">
      <alignment vertical="center"/>
    </xf>
    <xf numFmtId="3" fontId="3" fillId="13" borderId="3" xfId="0" applyNumberFormat="1" applyFont="1" applyFill="1" applyBorder="1" applyAlignment="1" applyProtection="1">
      <alignment vertical="center"/>
    </xf>
    <xf numFmtId="3" fontId="3" fillId="0" borderId="2" xfId="0" applyNumberFormat="1" applyFont="1" applyFill="1" applyBorder="1" applyAlignment="1" applyProtection="1">
      <alignment vertical="center"/>
    </xf>
    <xf numFmtId="0" fontId="3" fillId="11" borderId="6" xfId="0" applyFont="1" applyFill="1" applyBorder="1" applyAlignment="1" applyProtection="1">
      <alignment horizontal="left" vertical="center"/>
    </xf>
    <xf numFmtId="0" fontId="3" fillId="11" borderId="3" xfId="0" applyFont="1" applyFill="1" applyBorder="1" applyAlignment="1" applyProtection="1">
      <alignment horizontal="left" vertical="center"/>
    </xf>
    <xf numFmtId="0" fontId="3" fillId="11" borderId="2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vertical="center"/>
    </xf>
    <xf numFmtId="0" fontId="3" fillId="12" borderId="6" xfId="0" applyFont="1" applyFill="1" applyBorder="1" applyAlignment="1" applyProtection="1">
      <alignment vertical="center"/>
    </xf>
    <xf numFmtId="0" fontId="3" fillId="12" borderId="3" xfId="0" applyFont="1" applyFill="1" applyBorder="1" applyAlignment="1" applyProtection="1">
      <alignment horizontal="center" vertical="center"/>
    </xf>
    <xf numFmtId="0" fontId="3" fillId="12" borderId="3" xfId="0" applyFont="1" applyFill="1" applyBorder="1" applyAlignment="1" applyProtection="1">
      <alignment vertical="center"/>
    </xf>
    <xf numFmtId="3" fontId="3" fillId="12" borderId="3" xfId="0" applyNumberFormat="1" applyFont="1" applyFill="1" applyBorder="1" applyAlignment="1" applyProtection="1">
      <alignment vertical="center"/>
    </xf>
    <xf numFmtId="3" fontId="3" fillId="12" borderId="2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</xf>
    <xf numFmtId="0" fontId="3" fillId="11" borderId="6" xfId="0" applyFont="1" applyFill="1" applyBorder="1" applyAlignment="1" applyProtection="1">
      <alignment vertical="center"/>
    </xf>
    <xf numFmtId="0" fontId="3" fillId="18" borderId="3" xfId="0" applyFont="1" applyFill="1" applyBorder="1" applyAlignment="1" applyProtection="1">
      <alignment horizontal="center" vertical="center"/>
    </xf>
    <xf numFmtId="0" fontId="3" fillId="11" borderId="3" xfId="0" applyFont="1" applyFill="1" applyBorder="1" applyAlignment="1" applyProtection="1">
      <alignment horizontal="center" vertical="center"/>
    </xf>
    <xf numFmtId="0" fontId="3" fillId="18" borderId="3" xfId="0" applyFont="1" applyFill="1" applyBorder="1" applyAlignment="1" applyProtection="1">
      <alignment horizontal="right" vertical="center"/>
    </xf>
    <xf numFmtId="0" fontId="3" fillId="18" borderId="2" xfId="0" applyFont="1" applyFill="1" applyBorder="1" applyAlignment="1" applyProtection="1">
      <alignment horizontal="right" vertical="center"/>
    </xf>
    <xf numFmtId="3" fontId="3" fillId="18" borderId="3" xfId="0" applyNumberFormat="1" applyFont="1" applyFill="1" applyBorder="1" applyAlignment="1" applyProtection="1">
      <alignment horizontal="right" vertical="center"/>
    </xf>
    <xf numFmtId="0" fontId="3" fillId="9" borderId="6" xfId="0" applyFont="1" applyFill="1" applyBorder="1" applyAlignment="1" applyProtection="1">
      <alignment vertical="center"/>
    </xf>
    <xf numFmtId="0" fontId="3" fillId="9" borderId="3" xfId="0" applyFont="1" applyFill="1" applyBorder="1" applyAlignment="1" applyProtection="1">
      <alignment horizontal="center" vertical="center"/>
    </xf>
    <xf numFmtId="3" fontId="3" fillId="9" borderId="3" xfId="0" applyNumberFormat="1" applyFont="1" applyFill="1" applyBorder="1" applyAlignment="1" applyProtection="1">
      <alignment vertical="center"/>
    </xf>
    <xf numFmtId="3" fontId="3" fillId="9" borderId="2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0" fontId="3" fillId="10" borderId="6" xfId="0" applyFont="1" applyFill="1" applyBorder="1" applyAlignment="1" applyProtection="1">
      <alignment vertical="center"/>
    </xf>
    <xf numFmtId="0" fontId="3" fillId="10" borderId="3" xfId="0" applyFont="1" applyFill="1" applyBorder="1" applyAlignment="1" applyProtection="1">
      <alignment horizontal="center" vertical="center"/>
    </xf>
    <xf numFmtId="0" fontId="5" fillId="10" borderId="6" xfId="0" applyFont="1" applyFill="1" applyBorder="1" applyAlignment="1" applyProtection="1">
      <alignment vertical="center"/>
    </xf>
    <xf numFmtId="0" fontId="5" fillId="10" borderId="3" xfId="0" applyFont="1" applyFill="1" applyBorder="1" applyAlignment="1" applyProtection="1">
      <alignment vertical="center"/>
    </xf>
    <xf numFmtId="3" fontId="5" fillId="10" borderId="3" xfId="0" applyNumberFormat="1" applyFont="1" applyFill="1" applyBorder="1" applyAlignment="1" applyProtection="1">
      <alignment vertical="center"/>
    </xf>
    <xf numFmtId="3" fontId="5" fillId="10" borderId="2" xfId="0" applyNumberFormat="1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/>
    </xf>
    <xf numFmtId="3" fontId="3" fillId="3" borderId="10" xfId="0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3" fontId="3" fillId="9" borderId="6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</xf>
    <xf numFmtId="0" fontId="3" fillId="6" borderId="6" xfId="0" applyFont="1" applyFill="1" applyBorder="1" applyAlignment="1" applyProtection="1">
      <alignment horizontal="left" vertical="center"/>
    </xf>
    <xf numFmtId="0" fontId="3" fillId="6" borderId="3" xfId="0" applyFont="1" applyFill="1" applyBorder="1" applyAlignment="1" applyProtection="1">
      <alignment horizontal="left" vertical="center"/>
    </xf>
    <xf numFmtId="0" fontId="3" fillId="6" borderId="2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vertical="center"/>
    </xf>
    <xf numFmtId="3" fontId="2" fillId="3" borderId="9" xfId="0" applyNumberFormat="1" applyFont="1" applyFill="1" applyBorder="1" applyAlignment="1" applyProtection="1">
      <alignment vertical="center"/>
    </xf>
    <xf numFmtId="3" fontId="2" fillId="3" borderId="8" xfId="0" applyNumberFormat="1" applyFont="1" applyFill="1" applyBorder="1" applyAlignment="1" applyProtection="1">
      <alignment vertical="center"/>
    </xf>
    <xf numFmtId="3" fontId="2" fillId="3" borderId="7" xfId="0" applyNumberFormat="1" applyFont="1" applyFill="1" applyBorder="1" applyAlignment="1" applyProtection="1">
      <alignment vertical="center"/>
    </xf>
    <xf numFmtId="0" fontId="3" fillId="8" borderId="4" xfId="0" applyFont="1" applyFill="1" applyBorder="1" applyAlignment="1" applyProtection="1">
      <alignment vertical="center"/>
    </xf>
    <xf numFmtId="0" fontId="3" fillId="8" borderId="0" xfId="0" applyFont="1" applyFill="1" applyAlignment="1" applyProtection="1">
      <alignment vertical="center"/>
    </xf>
    <xf numFmtId="3" fontId="3" fillId="8" borderId="0" xfId="0" applyNumberFormat="1" applyFont="1" applyFill="1" applyAlignment="1" applyProtection="1">
      <alignment vertical="center"/>
    </xf>
    <xf numFmtId="3" fontId="3" fillId="8" borderId="4" xfId="0" applyNumberFormat="1" applyFont="1" applyFill="1" applyBorder="1" applyAlignment="1" applyProtection="1">
      <alignment vertical="center"/>
    </xf>
    <xf numFmtId="0" fontId="0" fillId="3" borderId="4" xfId="0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1" xfId="0" applyFont="1" applyFill="1" applyBorder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vertical="center"/>
    </xf>
    <xf numFmtId="3" fontId="5" fillId="0" borderId="10" xfId="0" applyNumberFormat="1" applyFont="1" applyFill="1" applyBorder="1" applyAlignment="1" applyProtection="1">
      <alignment vertical="center"/>
    </xf>
    <xf numFmtId="0" fontId="3" fillId="7" borderId="6" xfId="0" applyFont="1" applyFill="1" applyBorder="1" applyAlignment="1" applyProtection="1">
      <alignment vertical="center"/>
    </xf>
    <xf numFmtId="0" fontId="3" fillId="7" borderId="3" xfId="0" applyFont="1" applyFill="1" applyBorder="1" applyAlignment="1" applyProtection="1">
      <alignment horizontal="center" vertical="center"/>
    </xf>
    <xf numFmtId="0" fontId="5" fillId="7" borderId="6" xfId="0" applyFont="1" applyFill="1" applyBorder="1" applyAlignment="1" applyProtection="1">
      <alignment vertical="center"/>
    </xf>
    <xf numFmtId="3" fontId="5" fillId="7" borderId="3" xfId="0" applyNumberFormat="1" applyFont="1" applyFill="1" applyBorder="1" applyAlignment="1" applyProtection="1">
      <alignment vertical="center"/>
    </xf>
    <xf numFmtId="3" fontId="5" fillId="7" borderId="2" xfId="0" applyNumberFormat="1" applyFont="1" applyFill="1" applyBorder="1" applyAlignment="1" applyProtection="1">
      <alignment vertical="center"/>
    </xf>
    <xf numFmtId="0" fontId="3" fillId="6" borderId="6" xfId="0" applyFont="1" applyFill="1" applyBorder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2" xfId="0" applyFont="1" applyFill="1" applyBorder="1" applyAlignment="1" applyProtection="1">
      <alignment vertical="center"/>
    </xf>
    <xf numFmtId="3" fontId="3" fillId="6" borderId="3" xfId="0" applyNumberFormat="1" applyFont="1" applyFill="1" applyBorder="1" applyAlignment="1" applyProtection="1">
      <alignment vertical="center"/>
    </xf>
    <xf numFmtId="3" fontId="3" fillId="6" borderId="2" xfId="0" applyNumberFormat="1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left" vertical="center"/>
    </xf>
    <xf numFmtId="0" fontId="2" fillId="8" borderId="4" xfId="0" applyFont="1" applyFill="1" applyBorder="1" applyAlignment="1" applyProtection="1">
      <alignment vertical="center"/>
    </xf>
    <xf numFmtId="0" fontId="2" fillId="8" borderId="0" xfId="0" applyFont="1" applyFill="1" applyBorder="1" applyAlignment="1" applyProtection="1">
      <alignment vertical="center"/>
    </xf>
    <xf numFmtId="3" fontId="2" fillId="8" borderId="0" xfId="0" applyNumberFormat="1" applyFont="1" applyFill="1" applyBorder="1" applyAlignment="1" applyProtection="1">
      <alignment vertical="center"/>
    </xf>
    <xf numFmtId="3" fontId="2" fillId="8" borderId="4" xfId="0" applyNumberFormat="1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vertical="center"/>
    </xf>
    <xf numFmtId="0" fontId="5" fillId="5" borderId="3" xfId="0" applyFont="1" applyFill="1" applyBorder="1" applyAlignment="1" applyProtection="1">
      <alignment vertical="center"/>
    </xf>
    <xf numFmtId="3" fontId="5" fillId="5" borderId="2" xfId="0" applyNumberFormat="1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vertical="center"/>
    </xf>
    <xf numFmtId="3" fontId="3" fillId="4" borderId="3" xfId="0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3" fontId="2" fillId="2" borderId="2" xfId="0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3" fillId="2" borderId="2" xfId="0" applyNumberFormat="1" applyFont="1" applyFill="1" applyBorder="1" applyAlignment="1" applyProtection="1">
      <alignment vertical="center"/>
    </xf>
    <xf numFmtId="3" fontId="0" fillId="3" borderId="5" xfId="0" applyNumberFormat="1" applyFont="1" applyFill="1" applyBorder="1" applyAlignment="1" applyProtection="1">
      <alignment vertical="center"/>
    </xf>
    <xf numFmtId="3" fontId="0" fillId="3" borderId="0" xfId="0" applyNumberFormat="1" applyFont="1" applyFill="1" applyAlignment="1" applyProtection="1">
      <alignment vertical="center"/>
    </xf>
    <xf numFmtId="3" fontId="0" fillId="3" borderId="4" xfId="0" applyNumberFormat="1" applyFont="1" applyFill="1" applyBorder="1" applyAlignment="1" applyProtection="1">
      <alignment horizontal="right" vertical="center"/>
    </xf>
    <xf numFmtId="3" fontId="0" fillId="3" borderId="4" xfId="0" applyNumberFormat="1" applyFont="1" applyFill="1" applyBorder="1" applyAlignment="1" applyProtection="1">
      <alignment vertical="center"/>
    </xf>
    <xf numFmtId="3" fontId="2" fillId="8" borderId="0" xfId="0" applyNumberFormat="1" applyFont="1" applyFill="1" applyAlignment="1" applyProtection="1">
      <alignment vertical="center"/>
    </xf>
    <xf numFmtId="3" fontId="2" fillId="8" borderId="5" xfId="0" applyNumberFormat="1" applyFont="1" applyFill="1" applyBorder="1" applyAlignment="1" applyProtection="1">
      <alignment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9"/>
  <sheetViews>
    <sheetView tabSelected="1" zoomScale="110" zoomScaleNormal="11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10" sqref="A10"/>
    </sheetView>
  </sheetViews>
  <sheetFormatPr defaultRowHeight="12.75" x14ac:dyDescent="0.2"/>
  <cols>
    <col min="1" max="1" width="43.7109375" style="1" customWidth="1"/>
    <col min="2" max="2" width="10.5703125" style="1" bestFit="1" customWidth="1"/>
    <col min="3" max="3" width="8.85546875" style="1"/>
  </cols>
  <sheetData>
    <row r="1" spans="1:27" ht="15.75" x14ac:dyDescent="0.25">
      <c r="A1" s="42" t="s">
        <v>158</v>
      </c>
      <c r="B1" s="3"/>
      <c r="C1" s="3"/>
      <c r="D1" s="11"/>
      <c r="E1" s="10"/>
      <c r="F1" s="41"/>
      <c r="G1" s="4"/>
      <c r="H1" s="4"/>
      <c r="I1" s="4"/>
      <c r="J1" s="11"/>
      <c r="K1" s="10"/>
      <c r="L1" s="41"/>
      <c r="M1" s="10"/>
      <c r="N1" s="4"/>
      <c r="O1" s="4"/>
      <c r="P1" s="11"/>
      <c r="Q1" s="10"/>
      <c r="R1" s="41"/>
      <c r="S1" s="4"/>
      <c r="T1" s="4"/>
      <c r="U1" s="4"/>
      <c r="V1" s="11"/>
      <c r="W1" s="10"/>
      <c r="X1" s="41"/>
      <c r="Y1" s="40"/>
      <c r="Z1" s="40"/>
      <c r="AA1" s="39"/>
    </row>
    <row r="2" spans="1:27" x14ac:dyDescent="0.2">
      <c r="A2" s="38"/>
      <c r="B2" s="54" t="s">
        <v>128</v>
      </c>
      <c r="C2" s="29" t="s">
        <v>127</v>
      </c>
      <c r="D2" s="48" t="s">
        <v>126</v>
      </c>
      <c r="E2" s="49"/>
      <c r="F2" s="50"/>
      <c r="G2" s="47" t="s">
        <v>125</v>
      </c>
      <c r="H2" s="47"/>
      <c r="I2" s="47"/>
      <c r="J2" s="48" t="s">
        <v>124</v>
      </c>
      <c r="K2" s="49"/>
      <c r="L2" s="50"/>
      <c r="M2" s="47" t="s">
        <v>123</v>
      </c>
      <c r="N2" s="47"/>
      <c r="O2" s="47"/>
      <c r="P2" s="48" t="s">
        <v>122</v>
      </c>
      <c r="Q2" s="49"/>
      <c r="R2" s="50"/>
      <c r="S2" s="47" t="s">
        <v>121</v>
      </c>
      <c r="T2" s="47"/>
      <c r="U2" s="47"/>
      <c r="V2" s="48" t="s">
        <v>120</v>
      </c>
      <c r="W2" s="49"/>
      <c r="X2" s="50"/>
      <c r="Y2" s="51" t="s">
        <v>115</v>
      </c>
      <c r="Z2" s="52"/>
      <c r="AA2" s="53"/>
    </row>
    <row r="3" spans="1:27" ht="13.5" thickBot="1" x14ac:dyDescent="0.25">
      <c r="A3" s="38"/>
      <c r="B3" s="55"/>
      <c r="C3" s="37" t="s">
        <v>119</v>
      </c>
      <c r="D3" s="35" t="s">
        <v>117</v>
      </c>
      <c r="E3" s="34" t="s">
        <v>118</v>
      </c>
      <c r="F3" s="33" t="s">
        <v>115</v>
      </c>
      <c r="G3" s="36" t="s">
        <v>117</v>
      </c>
      <c r="H3" s="36" t="s">
        <v>116</v>
      </c>
      <c r="I3" s="36" t="s">
        <v>115</v>
      </c>
      <c r="J3" s="31" t="s">
        <v>117</v>
      </c>
      <c r="K3" s="30" t="s">
        <v>116</v>
      </c>
      <c r="L3" s="29" t="s">
        <v>115</v>
      </c>
      <c r="M3" s="35" t="s">
        <v>117</v>
      </c>
      <c r="N3" s="32" t="s">
        <v>116</v>
      </c>
      <c r="O3" s="32" t="s">
        <v>115</v>
      </c>
      <c r="P3" s="35" t="s">
        <v>117</v>
      </c>
      <c r="Q3" s="34" t="s">
        <v>116</v>
      </c>
      <c r="R3" s="33" t="s">
        <v>115</v>
      </c>
      <c r="S3" s="32" t="s">
        <v>117</v>
      </c>
      <c r="T3" s="32" t="s">
        <v>116</v>
      </c>
      <c r="U3" s="32" t="s">
        <v>115</v>
      </c>
      <c r="V3" s="31" t="s">
        <v>117</v>
      </c>
      <c r="W3" s="30" t="s">
        <v>116</v>
      </c>
      <c r="X3" s="29" t="s">
        <v>115</v>
      </c>
      <c r="Y3" s="28" t="s">
        <v>117</v>
      </c>
      <c r="Z3" s="28" t="s">
        <v>116</v>
      </c>
      <c r="AA3" s="27" t="s">
        <v>115</v>
      </c>
    </row>
    <row r="4" spans="1:27" ht="13.5" thickBot="1" x14ac:dyDescent="0.25">
      <c r="A4" s="26" t="s">
        <v>114</v>
      </c>
      <c r="B4" s="25"/>
      <c r="C4" s="25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3"/>
    </row>
    <row r="5" spans="1:27" x14ac:dyDescent="0.2">
      <c r="A5" s="15"/>
      <c r="B5" s="3"/>
      <c r="C5" s="3"/>
      <c r="D5" s="9"/>
      <c r="E5" s="8"/>
      <c r="F5" s="7"/>
      <c r="G5" s="13"/>
      <c r="H5" s="13"/>
      <c r="I5" s="13"/>
      <c r="J5" s="9"/>
      <c r="K5" s="8"/>
      <c r="L5" s="7"/>
      <c r="M5" s="9"/>
      <c r="N5" s="13"/>
      <c r="O5" s="13"/>
      <c r="P5" s="9"/>
      <c r="Q5" s="8"/>
      <c r="R5" s="7"/>
      <c r="S5" s="13"/>
      <c r="T5" s="13"/>
      <c r="U5" s="13"/>
      <c r="V5" s="9"/>
      <c r="W5" s="8"/>
      <c r="X5" s="7"/>
      <c r="Y5" s="6"/>
      <c r="Z5" s="6"/>
      <c r="AA5" s="5"/>
    </row>
    <row r="6" spans="1:27" s="1" customFormat="1" x14ac:dyDescent="0.2">
      <c r="A6" s="58" t="s">
        <v>136</v>
      </c>
      <c r="B6" s="59">
        <v>1105</v>
      </c>
      <c r="C6" s="59">
        <v>7</v>
      </c>
      <c r="D6" s="60">
        <v>4</v>
      </c>
      <c r="E6" s="61">
        <v>3</v>
      </c>
      <c r="F6" s="62">
        <f>D6+E6</f>
        <v>7</v>
      </c>
      <c r="G6" s="60">
        <v>0</v>
      </c>
      <c r="H6" s="61">
        <v>0</v>
      </c>
      <c r="I6" s="62">
        <f>G6+H6</f>
        <v>0</v>
      </c>
      <c r="J6" s="60">
        <v>0</v>
      </c>
      <c r="K6" s="61">
        <v>0</v>
      </c>
      <c r="L6" s="62">
        <f>J6+K6</f>
        <v>0</v>
      </c>
      <c r="M6" s="60">
        <v>0</v>
      </c>
      <c r="N6" s="61">
        <v>0</v>
      </c>
      <c r="O6" s="62">
        <f>M6+N6</f>
        <v>0</v>
      </c>
      <c r="P6" s="60">
        <v>2</v>
      </c>
      <c r="Q6" s="61">
        <v>0</v>
      </c>
      <c r="R6" s="62">
        <f>P6+Q6</f>
        <v>2</v>
      </c>
      <c r="S6" s="60">
        <v>0</v>
      </c>
      <c r="T6" s="61">
        <v>0</v>
      </c>
      <c r="U6" s="62">
        <f>S6+T6</f>
        <v>0</v>
      </c>
      <c r="V6" s="60">
        <v>0</v>
      </c>
      <c r="W6" s="61">
        <v>0</v>
      </c>
      <c r="X6" s="62">
        <f>V6+W6</f>
        <v>0</v>
      </c>
      <c r="Y6" s="63">
        <f>D6+G6+J6+M6+P6+S6+V6</f>
        <v>6</v>
      </c>
      <c r="Z6" s="63">
        <f>E6+H6+K6+N6+Q6+T6+W6</f>
        <v>3</v>
      </c>
      <c r="AA6" s="64">
        <f>F6+I6+L6+O6+R6+U6+X6</f>
        <v>9</v>
      </c>
    </row>
    <row r="7" spans="1:27" x14ac:dyDescent="0.2">
      <c r="A7" s="58" t="s">
        <v>137</v>
      </c>
      <c r="B7" s="59">
        <v>1105</v>
      </c>
      <c r="C7" s="59">
        <v>7</v>
      </c>
      <c r="D7" s="60">
        <v>0</v>
      </c>
      <c r="E7" s="61">
        <v>0</v>
      </c>
      <c r="F7" s="62">
        <f t="shared" ref="F7:F9" si="0">D7+E7</f>
        <v>0</v>
      </c>
      <c r="G7" s="60">
        <v>0</v>
      </c>
      <c r="H7" s="61">
        <v>0</v>
      </c>
      <c r="I7" s="62">
        <f t="shared" ref="I7:I8" si="1">G7+H7</f>
        <v>0</v>
      </c>
      <c r="J7" s="60">
        <v>0</v>
      </c>
      <c r="K7" s="61">
        <v>0</v>
      </c>
      <c r="L7" s="62">
        <f t="shared" ref="L7:L9" si="2">J7+K7</f>
        <v>0</v>
      </c>
      <c r="M7" s="60">
        <v>0</v>
      </c>
      <c r="N7" s="61">
        <v>0</v>
      </c>
      <c r="O7" s="62">
        <f t="shared" ref="O7:O9" si="3">M7+N7</f>
        <v>0</v>
      </c>
      <c r="P7" s="60">
        <v>0</v>
      </c>
      <c r="Q7" s="61">
        <v>0</v>
      </c>
      <c r="R7" s="62">
        <f t="shared" ref="R7:R9" si="4">P7+Q7</f>
        <v>0</v>
      </c>
      <c r="S7" s="60">
        <v>0</v>
      </c>
      <c r="T7" s="61">
        <v>0</v>
      </c>
      <c r="U7" s="62">
        <f t="shared" ref="U7:U9" si="5">S7+T7</f>
        <v>0</v>
      </c>
      <c r="V7" s="60">
        <v>0</v>
      </c>
      <c r="W7" s="61">
        <v>0</v>
      </c>
      <c r="X7" s="62">
        <f t="shared" ref="X7:X9" si="6">V7+W7</f>
        <v>0</v>
      </c>
      <c r="Y7" s="63">
        <f t="shared" ref="Y7:Y10" si="7">D7+G7+J7+M7+P7+S7+V7</f>
        <v>0</v>
      </c>
      <c r="Z7" s="63">
        <f t="shared" ref="Z7:Z10" si="8">E7+H7+K7+N7+Q7+T7+W7</f>
        <v>0</v>
      </c>
      <c r="AA7" s="64">
        <f t="shared" ref="AA7:AA10" si="9">F7+I7+L7+O7+R7+U7+X7</f>
        <v>0</v>
      </c>
    </row>
    <row r="8" spans="1:27" x14ac:dyDescent="0.2">
      <c r="A8" s="58" t="s">
        <v>138</v>
      </c>
      <c r="B8" s="59">
        <v>1107</v>
      </c>
      <c r="C8" s="59">
        <v>6</v>
      </c>
      <c r="D8" s="60">
        <v>2</v>
      </c>
      <c r="E8" s="61">
        <v>1</v>
      </c>
      <c r="F8" s="62">
        <f t="shared" si="0"/>
        <v>3</v>
      </c>
      <c r="G8" s="60">
        <v>0</v>
      </c>
      <c r="H8" s="61">
        <v>0</v>
      </c>
      <c r="I8" s="62">
        <f t="shared" si="1"/>
        <v>0</v>
      </c>
      <c r="J8" s="60">
        <v>0</v>
      </c>
      <c r="K8" s="61">
        <v>0</v>
      </c>
      <c r="L8" s="62">
        <f t="shared" si="2"/>
        <v>0</v>
      </c>
      <c r="M8" s="60">
        <v>0</v>
      </c>
      <c r="N8" s="61">
        <v>1</v>
      </c>
      <c r="O8" s="62">
        <f t="shared" si="3"/>
        <v>1</v>
      </c>
      <c r="P8" s="60">
        <v>0</v>
      </c>
      <c r="Q8" s="61">
        <v>0</v>
      </c>
      <c r="R8" s="62">
        <f t="shared" si="4"/>
        <v>0</v>
      </c>
      <c r="S8" s="60">
        <v>0</v>
      </c>
      <c r="T8" s="61">
        <v>0</v>
      </c>
      <c r="U8" s="62">
        <f t="shared" si="5"/>
        <v>0</v>
      </c>
      <c r="V8" s="60">
        <v>0</v>
      </c>
      <c r="W8" s="61">
        <v>0</v>
      </c>
      <c r="X8" s="62">
        <f t="shared" si="6"/>
        <v>0</v>
      </c>
      <c r="Y8" s="63">
        <f t="shared" si="7"/>
        <v>2</v>
      </c>
      <c r="Z8" s="63">
        <f t="shared" si="8"/>
        <v>2</v>
      </c>
      <c r="AA8" s="64">
        <f t="shared" si="9"/>
        <v>4</v>
      </c>
    </row>
    <row r="9" spans="1:27" ht="13.5" thickBot="1" x14ac:dyDescent="0.25">
      <c r="A9" s="58" t="s">
        <v>139</v>
      </c>
      <c r="B9" s="59">
        <v>1115</v>
      </c>
      <c r="C9" s="59">
        <v>9</v>
      </c>
      <c r="D9" s="60">
        <v>0</v>
      </c>
      <c r="E9" s="61">
        <v>1</v>
      </c>
      <c r="F9" s="62">
        <f t="shared" si="0"/>
        <v>1</v>
      </c>
      <c r="G9" s="60">
        <v>0</v>
      </c>
      <c r="H9" s="61">
        <v>0</v>
      </c>
      <c r="I9" s="62">
        <f>G9+H9</f>
        <v>0</v>
      </c>
      <c r="J9" s="60">
        <v>1</v>
      </c>
      <c r="K9" s="61">
        <v>0</v>
      </c>
      <c r="L9" s="62">
        <f t="shared" si="2"/>
        <v>1</v>
      </c>
      <c r="M9" s="60">
        <v>1</v>
      </c>
      <c r="N9" s="61">
        <v>0</v>
      </c>
      <c r="O9" s="62">
        <f t="shared" si="3"/>
        <v>1</v>
      </c>
      <c r="P9" s="60">
        <v>0</v>
      </c>
      <c r="Q9" s="61">
        <v>0</v>
      </c>
      <c r="R9" s="62">
        <f t="shared" si="4"/>
        <v>0</v>
      </c>
      <c r="S9" s="60">
        <v>0</v>
      </c>
      <c r="T9" s="61">
        <v>0</v>
      </c>
      <c r="U9" s="62">
        <f t="shared" si="5"/>
        <v>0</v>
      </c>
      <c r="V9" s="60">
        <v>0</v>
      </c>
      <c r="W9" s="61">
        <v>0</v>
      </c>
      <c r="X9" s="62">
        <f t="shared" si="6"/>
        <v>0</v>
      </c>
      <c r="Y9" s="63">
        <f t="shared" si="7"/>
        <v>2</v>
      </c>
      <c r="Z9" s="63">
        <f t="shared" si="8"/>
        <v>1</v>
      </c>
      <c r="AA9" s="64">
        <f t="shared" si="9"/>
        <v>3</v>
      </c>
    </row>
    <row r="10" spans="1:27" ht="13.5" thickBot="1" x14ac:dyDescent="0.25">
      <c r="A10" s="65" t="s">
        <v>140</v>
      </c>
      <c r="B10" s="66"/>
      <c r="C10" s="66"/>
      <c r="D10" s="67">
        <f>SUM(D6:D9)</f>
        <v>6</v>
      </c>
      <c r="E10" s="43">
        <f>SUM(E6:E9)</f>
        <v>5</v>
      </c>
      <c r="F10" s="44">
        <f t="shared" ref="F10:X10" si="10">SUM(F6:F9)</f>
        <v>11</v>
      </c>
      <c r="G10" s="43">
        <f t="shared" si="10"/>
        <v>0</v>
      </c>
      <c r="H10" s="43">
        <f t="shared" si="10"/>
        <v>0</v>
      </c>
      <c r="I10" s="44">
        <f t="shared" si="10"/>
        <v>0</v>
      </c>
      <c r="J10" s="43">
        <f t="shared" si="10"/>
        <v>1</v>
      </c>
      <c r="K10" s="43">
        <f t="shared" si="10"/>
        <v>0</v>
      </c>
      <c r="L10" s="44">
        <f t="shared" si="10"/>
        <v>1</v>
      </c>
      <c r="M10" s="43">
        <f t="shared" si="10"/>
        <v>1</v>
      </c>
      <c r="N10" s="43">
        <f t="shared" si="10"/>
        <v>1</v>
      </c>
      <c r="O10" s="44">
        <f t="shared" si="10"/>
        <v>2</v>
      </c>
      <c r="P10" s="43">
        <f t="shared" si="10"/>
        <v>2</v>
      </c>
      <c r="Q10" s="43">
        <f t="shared" si="10"/>
        <v>0</v>
      </c>
      <c r="R10" s="44">
        <f t="shared" si="10"/>
        <v>2</v>
      </c>
      <c r="S10" s="43">
        <f>SUM(S6:S9)</f>
        <v>0</v>
      </c>
      <c r="T10" s="43">
        <f t="shared" si="10"/>
        <v>0</v>
      </c>
      <c r="U10" s="44">
        <f t="shared" si="10"/>
        <v>0</v>
      </c>
      <c r="V10" s="43">
        <f t="shared" si="10"/>
        <v>0</v>
      </c>
      <c r="W10" s="43">
        <f t="shared" si="10"/>
        <v>0</v>
      </c>
      <c r="X10" s="44">
        <f t="shared" si="10"/>
        <v>0</v>
      </c>
      <c r="Y10" s="56">
        <f>SUM(Y6:Y9)</f>
        <v>10</v>
      </c>
      <c r="Z10" s="56">
        <f t="shared" ref="Z10:AA10" si="11">SUM(Z6:Z9)</f>
        <v>6</v>
      </c>
      <c r="AA10" s="57">
        <f t="shared" si="11"/>
        <v>16</v>
      </c>
    </row>
    <row r="11" spans="1:27" x14ac:dyDescent="0.2">
      <c r="A11" s="68"/>
      <c r="B11" s="69"/>
      <c r="C11" s="69"/>
      <c r="D11" s="70"/>
      <c r="E11" s="71"/>
      <c r="F11" s="72"/>
      <c r="G11" s="73"/>
      <c r="H11" s="73"/>
      <c r="I11" s="72"/>
      <c r="J11" s="71"/>
      <c r="K11" s="71"/>
      <c r="L11" s="71"/>
      <c r="M11" s="70"/>
      <c r="N11" s="73"/>
      <c r="O11" s="72"/>
      <c r="P11" s="71"/>
      <c r="Q11" s="71"/>
      <c r="R11" s="72"/>
      <c r="S11" s="73"/>
      <c r="T11" s="73"/>
      <c r="U11" s="71"/>
      <c r="V11" s="71"/>
      <c r="W11" s="71"/>
      <c r="X11" s="72"/>
      <c r="Y11" s="74"/>
      <c r="Z11" s="74"/>
      <c r="AA11" s="75"/>
    </row>
    <row r="12" spans="1:27" s="1" customFormat="1" x14ac:dyDescent="0.2">
      <c r="A12" s="76" t="s">
        <v>113</v>
      </c>
      <c r="B12" s="77">
        <v>1230</v>
      </c>
      <c r="C12" s="77">
        <v>7</v>
      </c>
      <c r="D12" s="78">
        <v>2</v>
      </c>
      <c r="E12" s="79">
        <v>3</v>
      </c>
      <c r="F12" s="21">
        <f>D12+E12</f>
        <v>5</v>
      </c>
      <c r="G12" s="79">
        <v>0</v>
      </c>
      <c r="H12" s="79">
        <v>0</v>
      </c>
      <c r="I12" s="80">
        <f>G12+H12</f>
        <v>0</v>
      </c>
      <c r="J12" s="78">
        <v>0</v>
      </c>
      <c r="K12" s="79">
        <v>0</v>
      </c>
      <c r="L12" s="21">
        <f>J12+K12</f>
        <v>0</v>
      </c>
      <c r="M12" s="78">
        <v>0</v>
      </c>
      <c r="N12" s="79">
        <v>2</v>
      </c>
      <c r="O12" s="80">
        <f>M12+N12</f>
        <v>2</v>
      </c>
      <c r="P12" s="78">
        <v>0</v>
      </c>
      <c r="Q12" s="79">
        <v>0</v>
      </c>
      <c r="R12" s="21">
        <f>P12+Q12</f>
        <v>0</v>
      </c>
      <c r="S12" s="79">
        <v>2</v>
      </c>
      <c r="T12" s="79">
        <v>1</v>
      </c>
      <c r="U12" s="80">
        <f>S12+T12</f>
        <v>3</v>
      </c>
      <c r="V12" s="78">
        <v>1</v>
      </c>
      <c r="W12" s="79">
        <v>0</v>
      </c>
      <c r="X12" s="21">
        <f>V12+W12</f>
        <v>1</v>
      </c>
      <c r="Y12" s="81">
        <f t="shared" ref="Y12:Y14" si="12">D12+G12+J12+M12+P12+S12+V12</f>
        <v>5</v>
      </c>
      <c r="Z12" s="81">
        <f t="shared" ref="Z12:Z14" si="13">E12+H12+K12+N12+Q12+T12+W12</f>
        <v>6</v>
      </c>
      <c r="AA12" s="82">
        <f t="shared" ref="AA12:AA14" si="14">F12+I12+L12+O12+R12+U12+X12</f>
        <v>11</v>
      </c>
    </row>
    <row r="13" spans="1:27" s="1" customFormat="1" ht="13.5" thickBot="1" x14ac:dyDescent="0.25">
      <c r="A13" s="76" t="s">
        <v>112</v>
      </c>
      <c r="B13" s="77">
        <v>1350</v>
      </c>
      <c r="C13" s="77">
        <v>9</v>
      </c>
      <c r="D13" s="78">
        <v>1</v>
      </c>
      <c r="E13" s="79">
        <v>1</v>
      </c>
      <c r="F13" s="21">
        <f>D13+E13</f>
        <v>2</v>
      </c>
      <c r="G13" s="79">
        <v>0</v>
      </c>
      <c r="H13" s="79">
        <v>0</v>
      </c>
      <c r="I13" s="80">
        <f>G13+H13</f>
        <v>0</v>
      </c>
      <c r="J13" s="78">
        <v>0</v>
      </c>
      <c r="K13" s="79">
        <v>0</v>
      </c>
      <c r="L13" s="21">
        <f>J13+K13</f>
        <v>0</v>
      </c>
      <c r="M13" s="78">
        <v>0</v>
      </c>
      <c r="N13" s="79">
        <v>0</v>
      </c>
      <c r="O13" s="80">
        <f>M13+N13</f>
        <v>0</v>
      </c>
      <c r="P13" s="78">
        <v>0</v>
      </c>
      <c r="Q13" s="79">
        <v>0</v>
      </c>
      <c r="R13" s="21">
        <f>P13+Q13</f>
        <v>0</v>
      </c>
      <c r="S13" s="79">
        <v>1</v>
      </c>
      <c r="T13" s="79">
        <v>0</v>
      </c>
      <c r="U13" s="80">
        <f>S13+T13</f>
        <v>1</v>
      </c>
      <c r="V13" s="78">
        <v>0</v>
      </c>
      <c r="W13" s="79">
        <v>0</v>
      </c>
      <c r="X13" s="21">
        <f>V13+W13</f>
        <v>0</v>
      </c>
      <c r="Y13" s="81">
        <f t="shared" si="12"/>
        <v>2</v>
      </c>
      <c r="Z13" s="81">
        <f t="shared" si="13"/>
        <v>1</v>
      </c>
      <c r="AA13" s="82">
        <f t="shared" si="14"/>
        <v>3</v>
      </c>
    </row>
    <row r="14" spans="1:27" s="1" customFormat="1" ht="13.5" thickBot="1" x14ac:dyDescent="0.25">
      <c r="A14" s="83" t="s">
        <v>111</v>
      </c>
      <c r="B14" s="66"/>
      <c r="C14" s="66"/>
      <c r="D14" s="18">
        <f t="shared" ref="D14:X14" si="15">SUBTOTAL(9,D12:D13)</f>
        <v>3</v>
      </c>
      <c r="E14" s="17">
        <f>SUBTOTAL(9,E12:E13)</f>
        <v>4</v>
      </c>
      <c r="F14" s="16">
        <f t="shared" si="15"/>
        <v>7</v>
      </c>
      <c r="G14" s="18">
        <f t="shared" si="15"/>
        <v>0</v>
      </c>
      <c r="H14" s="17">
        <f t="shared" si="15"/>
        <v>0</v>
      </c>
      <c r="I14" s="16">
        <f t="shared" si="15"/>
        <v>0</v>
      </c>
      <c r="J14" s="18">
        <f t="shared" si="15"/>
        <v>0</v>
      </c>
      <c r="K14" s="17">
        <f t="shared" si="15"/>
        <v>0</v>
      </c>
      <c r="L14" s="16">
        <f t="shared" si="15"/>
        <v>0</v>
      </c>
      <c r="M14" s="18">
        <f t="shared" si="15"/>
        <v>0</v>
      </c>
      <c r="N14" s="17">
        <f t="shared" si="15"/>
        <v>2</v>
      </c>
      <c r="O14" s="16">
        <f t="shared" si="15"/>
        <v>2</v>
      </c>
      <c r="P14" s="18">
        <f t="shared" si="15"/>
        <v>0</v>
      </c>
      <c r="Q14" s="17">
        <f t="shared" si="15"/>
        <v>0</v>
      </c>
      <c r="R14" s="16">
        <f t="shared" si="15"/>
        <v>0</v>
      </c>
      <c r="S14" s="18">
        <f>SUBTOTAL(9,S12:S13)</f>
        <v>3</v>
      </c>
      <c r="T14" s="17">
        <f t="shared" si="15"/>
        <v>1</v>
      </c>
      <c r="U14" s="16">
        <f t="shared" si="15"/>
        <v>4</v>
      </c>
      <c r="V14" s="18">
        <f t="shared" si="15"/>
        <v>1</v>
      </c>
      <c r="W14" s="17">
        <f t="shared" si="15"/>
        <v>0</v>
      </c>
      <c r="X14" s="16">
        <f t="shared" si="15"/>
        <v>1</v>
      </c>
      <c r="Y14" s="84">
        <f>SUM(Y12:Y13)</f>
        <v>7</v>
      </c>
      <c r="Z14" s="17">
        <f t="shared" ref="Z14:AA14" si="16">SUM(Z12:Z13)</f>
        <v>7</v>
      </c>
      <c r="AA14" s="16">
        <f t="shared" si="16"/>
        <v>14</v>
      </c>
    </row>
    <row r="15" spans="1:27" x14ac:dyDescent="0.2">
      <c r="A15" s="76"/>
      <c r="B15" s="69"/>
      <c r="C15" s="69"/>
      <c r="D15" s="70"/>
      <c r="E15" s="71"/>
      <c r="F15" s="72"/>
      <c r="G15" s="73"/>
      <c r="H15" s="73"/>
      <c r="I15" s="73"/>
      <c r="J15" s="70"/>
      <c r="K15" s="71"/>
      <c r="L15" s="72"/>
      <c r="M15" s="70"/>
      <c r="N15" s="73"/>
      <c r="O15" s="73"/>
      <c r="P15" s="70"/>
      <c r="Q15" s="71"/>
      <c r="R15" s="72"/>
      <c r="S15" s="73"/>
      <c r="T15" s="73"/>
      <c r="U15" s="73"/>
      <c r="V15" s="70"/>
      <c r="W15" s="71"/>
      <c r="X15" s="72"/>
      <c r="Y15" s="74"/>
      <c r="Z15" s="74"/>
      <c r="AA15" s="85"/>
    </row>
    <row r="16" spans="1:27" s="1" customFormat="1" x14ac:dyDescent="0.2">
      <c r="A16" s="68" t="s">
        <v>129</v>
      </c>
      <c r="B16" s="69">
        <v>1405</v>
      </c>
      <c r="C16" s="69">
        <v>7</v>
      </c>
      <c r="D16" s="86">
        <v>9</v>
      </c>
      <c r="E16" s="87">
        <v>1</v>
      </c>
      <c r="F16" s="62">
        <f>D16+E16</f>
        <v>10</v>
      </c>
      <c r="G16" s="68">
        <v>0</v>
      </c>
      <c r="H16" s="68">
        <v>0</v>
      </c>
      <c r="I16" s="88">
        <f>G16+H16</f>
        <v>0</v>
      </c>
      <c r="J16" s="86">
        <v>0</v>
      </c>
      <c r="K16" s="87">
        <v>0</v>
      </c>
      <c r="L16" s="62">
        <f>J16+K16</f>
        <v>0</v>
      </c>
      <c r="M16" s="86">
        <v>1</v>
      </c>
      <c r="N16" s="68">
        <v>0</v>
      </c>
      <c r="O16" s="88">
        <f>M16+N16</f>
        <v>1</v>
      </c>
      <c r="P16" s="86">
        <v>1</v>
      </c>
      <c r="Q16" s="87">
        <v>0</v>
      </c>
      <c r="R16" s="62">
        <f>P16+Q16</f>
        <v>1</v>
      </c>
      <c r="S16" s="68">
        <v>0</v>
      </c>
      <c r="T16" s="68">
        <v>0</v>
      </c>
      <c r="U16" s="88">
        <f>S16+T16</f>
        <v>0</v>
      </c>
      <c r="V16" s="86">
        <v>1</v>
      </c>
      <c r="W16" s="87">
        <v>0</v>
      </c>
      <c r="X16" s="62">
        <f>V16+W16</f>
        <v>1</v>
      </c>
      <c r="Y16" s="89">
        <f>D16+G16+J16+M16+P16+S16+V16</f>
        <v>12</v>
      </c>
      <c r="Z16" s="89">
        <f>E16+H16+K16+N16+Q16+T16+W16</f>
        <v>1</v>
      </c>
      <c r="AA16" s="64">
        <f>F16+I16+L16+O16+R16+U16+X16</f>
        <v>13</v>
      </c>
    </row>
    <row r="17" spans="1:27" x14ac:dyDescent="0.2">
      <c r="A17" s="68"/>
      <c r="B17" s="69"/>
      <c r="C17" s="69"/>
      <c r="D17" s="70"/>
      <c r="E17" s="71"/>
      <c r="F17" s="72"/>
      <c r="G17" s="73"/>
      <c r="H17" s="73"/>
      <c r="I17" s="73"/>
      <c r="J17" s="70"/>
      <c r="K17" s="71"/>
      <c r="L17" s="72"/>
      <c r="M17" s="70"/>
      <c r="N17" s="73"/>
      <c r="O17" s="73"/>
      <c r="P17" s="70"/>
      <c r="Q17" s="71"/>
      <c r="R17" s="72"/>
      <c r="S17" s="73"/>
      <c r="T17" s="73"/>
      <c r="U17" s="73"/>
      <c r="V17" s="70"/>
      <c r="W17" s="71"/>
      <c r="X17" s="72"/>
      <c r="Y17" s="74"/>
      <c r="Z17" s="74"/>
      <c r="AA17" s="85"/>
    </row>
    <row r="18" spans="1:27" s="1" customFormat="1" x14ac:dyDescent="0.2">
      <c r="A18" s="68" t="s">
        <v>130</v>
      </c>
      <c r="B18" s="69">
        <v>1505</v>
      </c>
      <c r="C18" s="69">
        <v>7</v>
      </c>
      <c r="D18" s="86">
        <v>0</v>
      </c>
      <c r="E18" s="87">
        <v>1</v>
      </c>
      <c r="F18" s="62">
        <f>D18+E18</f>
        <v>1</v>
      </c>
      <c r="G18" s="68">
        <v>1</v>
      </c>
      <c r="H18" s="68">
        <v>0</v>
      </c>
      <c r="I18" s="88">
        <f>G18+H18</f>
        <v>1</v>
      </c>
      <c r="J18" s="86">
        <v>0</v>
      </c>
      <c r="K18" s="87">
        <v>0</v>
      </c>
      <c r="L18" s="62">
        <f>J18+K18</f>
        <v>0</v>
      </c>
      <c r="M18" s="86">
        <v>0</v>
      </c>
      <c r="N18" s="68">
        <v>0</v>
      </c>
      <c r="O18" s="88">
        <f>M18+N18</f>
        <v>0</v>
      </c>
      <c r="P18" s="86">
        <v>0</v>
      </c>
      <c r="Q18" s="87">
        <v>0</v>
      </c>
      <c r="R18" s="62">
        <f>P18+Q18</f>
        <v>0</v>
      </c>
      <c r="S18" s="68">
        <v>0</v>
      </c>
      <c r="T18" s="68">
        <v>0</v>
      </c>
      <c r="U18" s="62">
        <f>S18+T18</f>
        <v>0</v>
      </c>
      <c r="V18" s="86">
        <v>0</v>
      </c>
      <c r="W18" s="87">
        <v>0</v>
      </c>
      <c r="X18" s="62">
        <f>V18+W18</f>
        <v>0</v>
      </c>
      <c r="Y18" s="89">
        <f>D18+G18+J18+M18+P18+S18+V18</f>
        <v>1</v>
      </c>
      <c r="Z18" s="89">
        <f>E18+H18+K18+N18+Q18+T18+W18</f>
        <v>1</v>
      </c>
      <c r="AA18" s="64">
        <f>F18+I18+L18+O18+R18+U18+X18</f>
        <v>2</v>
      </c>
    </row>
    <row r="19" spans="1:27" s="22" customFormat="1" x14ac:dyDescent="0.2">
      <c r="A19" s="87"/>
      <c r="B19" s="90"/>
      <c r="C19" s="90"/>
      <c r="D19" s="70"/>
      <c r="E19" s="71"/>
      <c r="F19" s="72"/>
      <c r="G19" s="71"/>
      <c r="H19" s="71"/>
      <c r="I19" s="71"/>
      <c r="J19" s="70"/>
      <c r="K19" s="71"/>
      <c r="L19" s="72"/>
      <c r="M19" s="70"/>
      <c r="N19" s="71"/>
      <c r="O19" s="71"/>
      <c r="P19" s="70"/>
      <c r="Q19" s="71"/>
      <c r="R19" s="72"/>
      <c r="S19" s="71"/>
      <c r="T19" s="71"/>
      <c r="U19" s="71"/>
      <c r="V19" s="70"/>
      <c r="W19" s="71"/>
      <c r="X19" s="72"/>
      <c r="Y19" s="91"/>
      <c r="Z19" s="91"/>
      <c r="AA19" s="85"/>
    </row>
    <row r="20" spans="1:27" s="2" customFormat="1" x14ac:dyDescent="0.2">
      <c r="A20" s="87" t="s">
        <v>131</v>
      </c>
      <c r="B20" s="90">
        <v>1700</v>
      </c>
      <c r="C20" s="90">
        <v>7</v>
      </c>
      <c r="D20" s="86">
        <v>4</v>
      </c>
      <c r="E20" s="87">
        <v>0</v>
      </c>
      <c r="F20" s="62">
        <f>D20+E20</f>
        <v>4</v>
      </c>
      <c r="G20" s="87">
        <v>0</v>
      </c>
      <c r="H20" s="87">
        <v>0</v>
      </c>
      <c r="I20" s="62">
        <f>G20+H20</f>
        <v>0</v>
      </c>
      <c r="J20" s="86">
        <v>0</v>
      </c>
      <c r="K20" s="87">
        <v>0</v>
      </c>
      <c r="L20" s="62">
        <f>J20+K20</f>
        <v>0</v>
      </c>
      <c r="M20" s="86">
        <v>0</v>
      </c>
      <c r="N20" s="87">
        <v>0</v>
      </c>
      <c r="O20" s="62">
        <f>M20+N20</f>
        <v>0</v>
      </c>
      <c r="P20" s="86">
        <v>0</v>
      </c>
      <c r="Q20" s="87">
        <v>0</v>
      </c>
      <c r="R20" s="62">
        <f>P20+Q20</f>
        <v>0</v>
      </c>
      <c r="S20" s="87">
        <v>0</v>
      </c>
      <c r="T20" s="87">
        <v>0</v>
      </c>
      <c r="U20" s="62">
        <f>S20+T20</f>
        <v>0</v>
      </c>
      <c r="V20" s="86">
        <v>0</v>
      </c>
      <c r="W20" s="87">
        <v>0</v>
      </c>
      <c r="X20" s="62">
        <f>V20+W20</f>
        <v>0</v>
      </c>
      <c r="Y20" s="63">
        <f>D20+G20+J20+M20+P20+S20+V20</f>
        <v>4</v>
      </c>
      <c r="Z20" s="63">
        <f>E20+H20+K20+N20+Q20+T20+W20</f>
        <v>0</v>
      </c>
      <c r="AA20" s="64">
        <f>F20+I20+L20+O20+R20+U20+X20</f>
        <v>4</v>
      </c>
    </row>
    <row r="21" spans="1:27" x14ac:dyDescent="0.2">
      <c r="A21" s="79"/>
      <c r="B21" s="90"/>
      <c r="C21" s="90"/>
      <c r="D21" s="70"/>
      <c r="E21" s="71"/>
      <c r="F21" s="72"/>
      <c r="G21" s="71"/>
      <c r="H21" s="71"/>
      <c r="I21" s="71"/>
      <c r="J21" s="70"/>
      <c r="K21" s="71"/>
      <c r="L21" s="71"/>
      <c r="M21" s="70"/>
      <c r="N21" s="71"/>
      <c r="O21" s="71"/>
      <c r="P21" s="70"/>
      <c r="Q21" s="71"/>
      <c r="R21" s="72"/>
      <c r="S21" s="71"/>
      <c r="T21" s="71"/>
      <c r="U21" s="71"/>
      <c r="V21" s="70"/>
      <c r="W21" s="71"/>
      <c r="X21" s="72"/>
      <c r="Y21" s="91"/>
      <c r="Z21" s="91"/>
      <c r="AA21" s="85"/>
    </row>
    <row r="22" spans="1:27" s="1" customFormat="1" x14ac:dyDescent="0.2">
      <c r="A22" s="79" t="s">
        <v>110</v>
      </c>
      <c r="B22" s="92">
        <v>1705</v>
      </c>
      <c r="C22" s="92">
        <v>7</v>
      </c>
      <c r="D22" s="78">
        <v>2</v>
      </c>
      <c r="E22" s="79">
        <v>2</v>
      </c>
      <c r="F22" s="21">
        <f>D22+E22</f>
        <v>4</v>
      </c>
      <c r="G22" s="79">
        <v>1</v>
      </c>
      <c r="H22" s="79">
        <v>0</v>
      </c>
      <c r="I22" s="80">
        <f>G22+H22</f>
        <v>1</v>
      </c>
      <c r="J22" s="78">
        <v>0</v>
      </c>
      <c r="K22" s="79">
        <v>0</v>
      </c>
      <c r="L22" s="21">
        <f>J22+K22</f>
        <v>0</v>
      </c>
      <c r="M22" s="78">
        <v>0</v>
      </c>
      <c r="N22" s="79">
        <v>0</v>
      </c>
      <c r="O22" s="80">
        <f>M22+N22</f>
        <v>0</v>
      </c>
      <c r="P22" s="78">
        <v>0</v>
      </c>
      <c r="Q22" s="79">
        <v>0</v>
      </c>
      <c r="R22" s="21">
        <f>P22+Q22</f>
        <v>0</v>
      </c>
      <c r="S22" s="79">
        <v>0</v>
      </c>
      <c r="T22" s="79">
        <v>3</v>
      </c>
      <c r="U22" s="93">
        <f>S22+T22</f>
        <v>3</v>
      </c>
      <c r="V22" s="78">
        <v>0</v>
      </c>
      <c r="W22" s="79">
        <v>0</v>
      </c>
      <c r="X22" s="21">
        <f>V22+W22</f>
        <v>0</v>
      </c>
      <c r="Y22" s="81">
        <f t="shared" ref="Y22:Y24" si="17">D22+G22+J22+M22+P22+S22+V22</f>
        <v>3</v>
      </c>
      <c r="Z22" s="81">
        <f t="shared" ref="Z22:Z24" si="18">E22+H22+K22+N22+Q22+T22+W22</f>
        <v>5</v>
      </c>
      <c r="AA22" s="82">
        <f t="shared" ref="AA22:AA24" si="19">F22+I22+L22+O22+R22+U22+X22</f>
        <v>8</v>
      </c>
    </row>
    <row r="23" spans="1:27" s="1" customFormat="1" ht="13.5" thickBot="1" x14ac:dyDescent="0.25">
      <c r="A23" s="79" t="s">
        <v>109</v>
      </c>
      <c r="B23" s="92">
        <v>1720</v>
      </c>
      <c r="C23" s="92">
        <v>6</v>
      </c>
      <c r="D23" s="78">
        <v>1</v>
      </c>
      <c r="E23" s="79">
        <v>0</v>
      </c>
      <c r="F23" s="21">
        <f>D23+E23</f>
        <v>1</v>
      </c>
      <c r="G23" s="79">
        <v>1</v>
      </c>
      <c r="H23" s="79">
        <v>0</v>
      </c>
      <c r="I23" s="80">
        <f>G23+H23</f>
        <v>1</v>
      </c>
      <c r="J23" s="78">
        <v>0</v>
      </c>
      <c r="K23" s="79">
        <v>0</v>
      </c>
      <c r="L23" s="21">
        <f>J23+K23</f>
        <v>0</v>
      </c>
      <c r="M23" s="78">
        <v>0</v>
      </c>
      <c r="N23" s="79">
        <v>0</v>
      </c>
      <c r="O23" s="93">
        <f>M23+N23</f>
        <v>0</v>
      </c>
      <c r="P23" s="78">
        <v>0</v>
      </c>
      <c r="Q23" s="79">
        <v>0</v>
      </c>
      <c r="R23" s="21">
        <f>P23+Q23</f>
        <v>0</v>
      </c>
      <c r="S23" s="79">
        <v>0</v>
      </c>
      <c r="T23" s="79">
        <v>1</v>
      </c>
      <c r="U23" s="93">
        <f>S23+T23</f>
        <v>1</v>
      </c>
      <c r="V23" s="78">
        <v>0</v>
      </c>
      <c r="W23" s="79">
        <v>0</v>
      </c>
      <c r="X23" s="21">
        <f>V23+W23</f>
        <v>0</v>
      </c>
      <c r="Y23" s="81">
        <f t="shared" si="17"/>
        <v>2</v>
      </c>
      <c r="Z23" s="81">
        <f t="shared" si="18"/>
        <v>1</v>
      </c>
      <c r="AA23" s="82">
        <f t="shared" si="19"/>
        <v>3</v>
      </c>
    </row>
    <row r="24" spans="1:27" s="1" customFormat="1" ht="13.5" thickBot="1" x14ac:dyDescent="0.25">
      <c r="A24" s="83" t="s">
        <v>108</v>
      </c>
      <c r="B24" s="66"/>
      <c r="C24" s="66"/>
      <c r="D24" s="18">
        <f t="shared" ref="D24:X24" si="20">SUBTOTAL(9,D21:D23)</f>
        <v>3</v>
      </c>
      <c r="E24" s="17">
        <f t="shared" si="20"/>
        <v>2</v>
      </c>
      <c r="F24" s="16">
        <f t="shared" si="20"/>
        <v>5</v>
      </c>
      <c r="G24" s="18">
        <f t="shared" si="20"/>
        <v>2</v>
      </c>
      <c r="H24" s="17">
        <f t="shared" si="20"/>
        <v>0</v>
      </c>
      <c r="I24" s="16">
        <f t="shared" si="20"/>
        <v>2</v>
      </c>
      <c r="J24" s="18">
        <f t="shared" si="20"/>
        <v>0</v>
      </c>
      <c r="K24" s="17">
        <f t="shared" si="20"/>
        <v>0</v>
      </c>
      <c r="L24" s="16">
        <f t="shared" si="20"/>
        <v>0</v>
      </c>
      <c r="M24" s="18">
        <f t="shared" si="20"/>
        <v>0</v>
      </c>
      <c r="N24" s="17">
        <f t="shared" si="20"/>
        <v>0</v>
      </c>
      <c r="O24" s="16">
        <f t="shared" si="20"/>
        <v>0</v>
      </c>
      <c r="P24" s="18">
        <f t="shared" si="20"/>
        <v>0</v>
      </c>
      <c r="Q24" s="17">
        <f t="shared" si="20"/>
        <v>0</v>
      </c>
      <c r="R24" s="16">
        <f t="shared" si="20"/>
        <v>0</v>
      </c>
      <c r="S24" s="18">
        <f>SUBTOTAL(9,S21:S23)</f>
        <v>0</v>
      </c>
      <c r="T24" s="17">
        <f t="shared" si="20"/>
        <v>4</v>
      </c>
      <c r="U24" s="16">
        <f t="shared" si="20"/>
        <v>4</v>
      </c>
      <c r="V24" s="18">
        <f t="shared" si="20"/>
        <v>0</v>
      </c>
      <c r="W24" s="17">
        <f t="shared" si="20"/>
        <v>0</v>
      </c>
      <c r="X24" s="16">
        <f t="shared" si="20"/>
        <v>0</v>
      </c>
      <c r="Y24" s="94">
        <f>SUM(Y22:Y23)</f>
        <v>5</v>
      </c>
      <c r="Z24" s="94">
        <f t="shared" ref="Z24:AA24" si="21">SUM(Z22:Z23)</f>
        <v>6</v>
      </c>
      <c r="AA24" s="95">
        <f t="shared" si="21"/>
        <v>11</v>
      </c>
    </row>
    <row r="25" spans="1:27" x14ac:dyDescent="0.2">
      <c r="A25" s="87"/>
      <c r="B25" s="90"/>
      <c r="C25" s="90"/>
      <c r="D25" s="70"/>
      <c r="E25" s="71"/>
      <c r="F25" s="72"/>
      <c r="G25" s="71"/>
      <c r="H25" s="71"/>
      <c r="I25" s="96"/>
      <c r="J25" s="71"/>
      <c r="K25" s="71"/>
      <c r="L25" s="71"/>
      <c r="M25" s="70"/>
      <c r="N25" s="71"/>
      <c r="O25" s="71"/>
      <c r="P25" s="70"/>
      <c r="Q25" s="71"/>
      <c r="R25" s="72"/>
      <c r="S25" s="71"/>
      <c r="T25" s="71"/>
      <c r="U25" s="71"/>
      <c r="V25" s="70"/>
      <c r="W25" s="71"/>
      <c r="X25" s="72"/>
      <c r="Y25" s="91"/>
      <c r="Z25" s="91"/>
      <c r="AA25" s="85"/>
    </row>
    <row r="26" spans="1:27" s="1" customFormat="1" x14ac:dyDescent="0.2">
      <c r="A26" s="76" t="s">
        <v>107</v>
      </c>
      <c r="B26" s="77">
        <v>1805</v>
      </c>
      <c r="C26" s="77">
        <v>7</v>
      </c>
      <c r="D26" s="78">
        <v>0</v>
      </c>
      <c r="E26" s="79">
        <v>0</v>
      </c>
      <c r="F26" s="21">
        <f>D26+E26</f>
        <v>0</v>
      </c>
      <c r="G26" s="76">
        <v>0</v>
      </c>
      <c r="H26" s="76">
        <v>0</v>
      </c>
      <c r="I26" s="93">
        <f>G26+H26</f>
        <v>0</v>
      </c>
      <c r="J26" s="78">
        <v>0</v>
      </c>
      <c r="K26" s="79">
        <v>0</v>
      </c>
      <c r="L26" s="21">
        <f>J26+K26</f>
        <v>0</v>
      </c>
      <c r="M26" s="78">
        <v>0</v>
      </c>
      <c r="N26" s="76">
        <v>0</v>
      </c>
      <c r="O26" s="93">
        <f>M26+N26</f>
        <v>0</v>
      </c>
      <c r="P26" s="78">
        <v>0</v>
      </c>
      <c r="Q26" s="79">
        <v>0</v>
      </c>
      <c r="R26" s="21">
        <f>P26+Q26</f>
        <v>0</v>
      </c>
      <c r="S26" s="76">
        <v>0</v>
      </c>
      <c r="T26" s="76">
        <v>0</v>
      </c>
      <c r="U26" s="93">
        <f>S26+T26</f>
        <v>0</v>
      </c>
      <c r="V26" s="78">
        <v>0</v>
      </c>
      <c r="W26" s="79">
        <v>0</v>
      </c>
      <c r="X26" s="21">
        <f>V26+W26</f>
        <v>0</v>
      </c>
      <c r="Y26" s="97">
        <f t="shared" ref="Y26:Y31" si="22">D26+G26+J26+M26+P26+S26+V26</f>
        <v>0</v>
      </c>
      <c r="Z26" s="97">
        <f t="shared" ref="Z26:Z31" si="23">E26+H26+K26+N26+Q26+T26+W26</f>
        <v>0</v>
      </c>
      <c r="AA26" s="82">
        <f t="shared" ref="AA26:AA31" si="24">F26+I26+L26+O26+R26+U26+X26</f>
        <v>0</v>
      </c>
    </row>
    <row r="27" spans="1:27" s="1" customFormat="1" x14ac:dyDescent="0.2">
      <c r="A27" s="76" t="s">
        <v>106</v>
      </c>
      <c r="B27" s="77">
        <v>1860</v>
      </c>
      <c r="C27" s="77">
        <v>7</v>
      </c>
      <c r="D27" s="78">
        <v>0</v>
      </c>
      <c r="E27" s="79">
        <v>0</v>
      </c>
      <c r="F27" s="21">
        <f>D27+E27</f>
        <v>0</v>
      </c>
      <c r="G27" s="76">
        <v>0</v>
      </c>
      <c r="H27" s="76">
        <v>0</v>
      </c>
      <c r="I27" s="93">
        <f>G27+H27</f>
        <v>0</v>
      </c>
      <c r="J27" s="78">
        <v>0</v>
      </c>
      <c r="K27" s="79">
        <v>0</v>
      </c>
      <c r="L27" s="21">
        <f>J27+K27</f>
        <v>0</v>
      </c>
      <c r="M27" s="78">
        <v>0</v>
      </c>
      <c r="N27" s="76">
        <v>0</v>
      </c>
      <c r="O27" s="93">
        <f>M27+N27</f>
        <v>0</v>
      </c>
      <c r="P27" s="78">
        <v>0</v>
      </c>
      <c r="Q27" s="79">
        <v>0</v>
      </c>
      <c r="R27" s="21">
        <f>P27+Q27</f>
        <v>0</v>
      </c>
      <c r="S27" s="76">
        <v>0</v>
      </c>
      <c r="T27" s="76">
        <v>0</v>
      </c>
      <c r="U27" s="93">
        <f>S27+T27</f>
        <v>0</v>
      </c>
      <c r="V27" s="78">
        <v>0</v>
      </c>
      <c r="W27" s="79">
        <v>0</v>
      </c>
      <c r="X27" s="21">
        <f>V27+W27</f>
        <v>0</v>
      </c>
      <c r="Y27" s="97">
        <f t="shared" si="22"/>
        <v>0</v>
      </c>
      <c r="Z27" s="97">
        <f t="shared" si="23"/>
        <v>0</v>
      </c>
      <c r="AA27" s="82">
        <f t="shared" si="24"/>
        <v>0</v>
      </c>
    </row>
    <row r="28" spans="1:27" s="1" customFormat="1" x14ac:dyDescent="0.2">
      <c r="A28" s="76" t="s">
        <v>105</v>
      </c>
      <c r="B28" s="77">
        <v>1835</v>
      </c>
      <c r="C28" s="77">
        <v>7</v>
      </c>
      <c r="D28" s="78">
        <v>0</v>
      </c>
      <c r="E28" s="79">
        <v>0</v>
      </c>
      <c r="F28" s="21">
        <f>D28+E28</f>
        <v>0</v>
      </c>
      <c r="G28" s="76">
        <v>0</v>
      </c>
      <c r="H28" s="76">
        <v>0</v>
      </c>
      <c r="I28" s="21">
        <f>G28+H28</f>
        <v>0</v>
      </c>
      <c r="J28" s="78">
        <v>0</v>
      </c>
      <c r="K28" s="79">
        <v>0</v>
      </c>
      <c r="L28" s="21">
        <f>J28+K28</f>
        <v>0</v>
      </c>
      <c r="M28" s="78">
        <v>0</v>
      </c>
      <c r="N28" s="76">
        <v>1</v>
      </c>
      <c r="O28" s="93">
        <f>M28+N28</f>
        <v>1</v>
      </c>
      <c r="P28" s="78">
        <v>0</v>
      </c>
      <c r="Q28" s="79">
        <v>0</v>
      </c>
      <c r="R28" s="21">
        <f>P28+Q28</f>
        <v>0</v>
      </c>
      <c r="S28" s="76">
        <v>1</v>
      </c>
      <c r="T28" s="76">
        <v>0</v>
      </c>
      <c r="U28" s="93">
        <f>S28+T28</f>
        <v>1</v>
      </c>
      <c r="V28" s="78">
        <v>0</v>
      </c>
      <c r="W28" s="79">
        <v>0</v>
      </c>
      <c r="X28" s="21">
        <f>V28+W28</f>
        <v>0</v>
      </c>
      <c r="Y28" s="97">
        <f t="shared" si="22"/>
        <v>1</v>
      </c>
      <c r="Z28" s="97">
        <f t="shared" si="23"/>
        <v>1</v>
      </c>
      <c r="AA28" s="82">
        <f t="shared" si="24"/>
        <v>2</v>
      </c>
    </row>
    <row r="29" spans="1:27" s="1" customFormat="1" x14ac:dyDescent="0.2">
      <c r="A29" s="76" t="s">
        <v>104</v>
      </c>
      <c r="B29" s="77">
        <v>1880</v>
      </c>
      <c r="C29" s="77">
        <v>6</v>
      </c>
      <c r="D29" s="78">
        <v>0</v>
      </c>
      <c r="E29" s="79">
        <v>0</v>
      </c>
      <c r="F29" s="21">
        <f>D29+E29</f>
        <v>0</v>
      </c>
      <c r="G29" s="76">
        <v>0</v>
      </c>
      <c r="H29" s="76">
        <v>0</v>
      </c>
      <c r="I29" s="93">
        <f>G29+H29</f>
        <v>0</v>
      </c>
      <c r="J29" s="78">
        <v>0</v>
      </c>
      <c r="K29" s="79">
        <v>0</v>
      </c>
      <c r="L29" s="21">
        <f>J29+K29</f>
        <v>0</v>
      </c>
      <c r="M29" s="78">
        <v>0</v>
      </c>
      <c r="N29" s="76">
        <v>0</v>
      </c>
      <c r="O29" s="93">
        <f>M29+N29</f>
        <v>0</v>
      </c>
      <c r="P29" s="78">
        <v>0</v>
      </c>
      <c r="Q29" s="79">
        <v>0</v>
      </c>
      <c r="R29" s="21">
        <f>P29+Q29</f>
        <v>0</v>
      </c>
      <c r="S29" s="76">
        <v>0</v>
      </c>
      <c r="T29" s="76">
        <v>0</v>
      </c>
      <c r="U29" s="93">
        <f>S29+T29</f>
        <v>0</v>
      </c>
      <c r="V29" s="78">
        <v>0</v>
      </c>
      <c r="W29" s="79">
        <v>1</v>
      </c>
      <c r="X29" s="21">
        <f>V29+W29</f>
        <v>1</v>
      </c>
      <c r="Y29" s="97">
        <f t="shared" si="22"/>
        <v>0</v>
      </c>
      <c r="Z29" s="97">
        <f t="shared" si="23"/>
        <v>1</v>
      </c>
      <c r="AA29" s="82">
        <f t="shared" si="24"/>
        <v>1</v>
      </c>
    </row>
    <row r="30" spans="1:27" s="1" customFormat="1" ht="13.5" thickBot="1" x14ac:dyDescent="0.25">
      <c r="A30" s="76" t="s">
        <v>103</v>
      </c>
      <c r="B30" s="77">
        <v>1900</v>
      </c>
      <c r="C30" s="77">
        <v>9</v>
      </c>
      <c r="D30" s="78">
        <v>0</v>
      </c>
      <c r="E30" s="79">
        <v>0</v>
      </c>
      <c r="F30" s="21">
        <f>D30+E30</f>
        <v>0</v>
      </c>
      <c r="G30" s="76">
        <v>0</v>
      </c>
      <c r="H30" s="76">
        <v>0</v>
      </c>
      <c r="I30" s="93">
        <f>G30+H30</f>
        <v>0</v>
      </c>
      <c r="J30" s="78">
        <v>0</v>
      </c>
      <c r="K30" s="79">
        <v>0</v>
      </c>
      <c r="L30" s="21">
        <f>J30+K30</f>
        <v>0</v>
      </c>
      <c r="M30" s="78">
        <v>0</v>
      </c>
      <c r="N30" s="76">
        <v>0</v>
      </c>
      <c r="O30" s="93">
        <f>M30+N30</f>
        <v>0</v>
      </c>
      <c r="P30" s="78">
        <v>0</v>
      </c>
      <c r="Q30" s="79">
        <v>0</v>
      </c>
      <c r="R30" s="21">
        <f>P30+Q30</f>
        <v>0</v>
      </c>
      <c r="S30" s="76">
        <v>1</v>
      </c>
      <c r="T30" s="76">
        <v>0</v>
      </c>
      <c r="U30" s="93">
        <f>S30+T30</f>
        <v>1</v>
      </c>
      <c r="V30" s="78">
        <v>0</v>
      </c>
      <c r="W30" s="79">
        <v>0</v>
      </c>
      <c r="X30" s="21">
        <f>V30+W30</f>
        <v>0</v>
      </c>
      <c r="Y30" s="97">
        <f t="shared" si="22"/>
        <v>1</v>
      </c>
      <c r="Z30" s="97">
        <f t="shared" si="23"/>
        <v>0</v>
      </c>
      <c r="AA30" s="98">
        <f t="shared" si="24"/>
        <v>1</v>
      </c>
    </row>
    <row r="31" spans="1:27" s="1" customFormat="1" ht="13.5" thickBot="1" x14ac:dyDescent="0.25">
      <c r="A31" s="83" t="s">
        <v>102</v>
      </c>
      <c r="B31" s="66"/>
      <c r="C31" s="66"/>
      <c r="D31" s="18">
        <f t="shared" ref="D31:X31" si="25">SUBTOTAL(9,D26:D30)</f>
        <v>0</v>
      </c>
      <c r="E31" s="17">
        <f>SUBTOTAL(9,E26:E30)</f>
        <v>0</v>
      </c>
      <c r="F31" s="16">
        <f t="shared" si="25"/>
        <v>0</v>
      </c>
      <c r="G31" s="17">
        <f t="shared" si="25"/>
        <v>0</v>
      </c>
      <c r="H31" s="17">
        <f t="shared" si="25"/>
        <v>0</v>
      </c>
      <c r="I31" s="17">
        <f t="shared" si="25"/>
        <v>0</v>
      </c>
      <c r="J31" s="18">
        <f t="shared" si="25"/>
        <v>0</v>
      </c>
      <c r="K31" s="17">
        <f t="shared" si="25"/>
        <v>0</v>
      </c>
      <c r="L31" s="16">
        <f t="shared" si="25"/>
        <v>0</v>
      </c>
      <c r="M31" s="18">
        <f t="shared" si="25"/>
        <v>0</v>
      </c>
      <c r="N31" s="17">
        <f t="shared" si="25"/>
        <v>1</v>
      </c>
      <c r="O31" s="17">
        <f t="shared" si="25"/>
        <v>1</v>
      </c>
      <c r="P31" s="18">
        <f t="shared" si="25"/>
        <v>0</v>
      </c>
      <c r="Q31" s="17">
        <f t="shared" si="25"/>
        <v>0</v>
      </c>
      <c r="R31" s="16">
        <f t="shared" si="25"/>
        <v>0</v>
      </c>
      <c r="S31" s="17">
        <f>SUBTOTAL(9,S26:S30)</f>
        <v>2</v>
      </c>
      <c r="T31" s="17">
        <f t="shared" si="25"/>
        <v>0</v>
      </c>
      <c r="U31" s="17">
        <f t="shared" si="25"/>
        <v>2</v>
      </c>
      <c r="V31" s="18">
        <f t="shared" si="25"/>
        <v>0</v>
      </c>
      <c r="W31" s="17">
        <f t="shared" si="25"/>
        <v>1</v>
      </c>
      <c r="X31" s="16">
        <f t="shared" si="25"/>
        <v>1</v>
      </c>
      <c r="Y31" s="94">
        <f>SUM(Y26:Y30)</f>
        <v>2</v>
      </c>
      <c r="Z31" s="94">
        <f t="shared" ref="Z31:AA31" si="26">SUM(Z26:Z30)</f>
        <v>2</v>
      </c>
      <c r="AA31" s="95">
        <f t="shared" si="26"/>
        <v>4</v>
      </c>
    </row>
    <row r="32" spans="1:27" x14ac:dyDescent="0.2">
      <c r="A32" s="76"/>
      <c r="B32" s="69"/>
      <c r="C32" s="69"/>
      <c r="D32" s="70"/>
      <c r="E32" s="71"/>
      <c r="F32" s="72"/>
      <c r="G32" s="73"/>
      <c r="H32" s="73"/>
      <c r="I32" s="73"/>
      <c r="J32" s="70"/>
      <c r="K32" s="71"/>
      <c r="L32" s="72"/>
      <c r="M32" s="70"/>
      <c r="N32" s="73"/>
      <c r="O32" s="73"/>
      <c r="P32" s="70"/>
      <c r="Q32" s="71"/>
      <c r="R32" s="72"/>
      <c r="S32" s="73"/>
      <c r="T32" s="73"/>
      <c r="U32" s="73"/>
      <c r="V32" s="70"/>
      <c r="W32" s="71"/>
      <c r="X32" s="72"/>
      <c r="Y32" s="74"/>
      <c r="Z32" s="74"/>
      <c r="AA32" s="85"/>
    </row>
    <row r="33" spans="1:27" s="1" customFormat="1" x14ac:dyDescent="0.2">
      <c r="A33" s="76" t="s">
        <v>101</v>
      </c>
      <c r="B33" s="77">
        <v>2205</v>
      </c>
      <c r="C33" s="77">
        <v>7</v>
      </c>
      <c r="D33" s="78"/>
      <c r="E33" s="79"/>
      <c r="F33" s="21">
        <f t="shared" ref="F33:F39" si="27">D33+E33</f>
        <v>0</v>
      </c>
      <c r="G33" s="76"/>
      <c r="H33" s="76"/>
      <c r="I33" s="93">
        <f t="shared" ref="I33:I39" si="28">G33+H33</f>
        <v>0</v>
      </c>
      <c r="J33" s="78"/>
      <c r="K33" s="79"/>
      <c r="L33" s="21">
        <f t="shared" ref="L33:L39" si="29">J33+K33</f>
        <v>0</v>
      </c>
      <c r="M33" s="78"/>
      <c r="N33" s="76"/>
      <c r="O33" s="93">
        <f t="shared" ref="O33:O39" si="30">M33+N33</f>
        <v>0</v>
      </c>
      <c r="P33" s="78"/>
      <c r="Q33" s="79"/>
      <c r="R33" s="80">
        <f t="shared" ref="R33:R39" si="31">P33+Q33</f>
        <v>0</v>
      </c>
      <c r="S33" s="78"/>
      <c r="T33" s="76"/>
      <c r="U33" s="93">
        <f t="shared" ref="U33:U39" si="32">S33+T33</f>
        <v>0</v>
      </c>
      <c r="V33" s="78"/>
      <c r="W33" s="79"/>
      <c r="X33" s="80">
        <f t="shared" ref="X33:X39" si="33">V33+W33</f>
        <v>0</v>
      </c>
      <c r="Y33" s="99">
        <f t="shared" ref="Y33:Y40" si="34">D33+G33+J33+M33+P33+S33+V33</f>
        <v>0</v>
      </c>
      <c r="Z33" s="97">
        <f t="shared" ref="Z33:Z40" si="35">E33+H33+K33+N33+Q33+T33+W33</f>
        <v>0</v>
      </c>
      <c r="AA33" s="82">
        <f t="shared" ref="AA33:AA40" si="36">F33+I33+L33+O33+R33+U33+X33</f>
        <v>0</v>
      </c>
    </row>
    <row r="34" spans="1:27" s="1" customFormat="1" x14ac:dyDescent="0.2">
      <c r="A34" s="76" t="s">
        <v>100</v>
      </c>
      <c r="B34" s="77">
        <v>2305</v>
      </c>
      <c r="C34" s="77">
        <v>7</v>
      </c>
      <c r="D34" s="78">
        <v>2</v>
      </c>
      <c r="E34" s="79">
        <v>1</v>
      </c>
      <c r="F34" s="21">
        <f t="shared" si="27"/>
        <v>3</v>
      </c>
      <c r="G34" s="76">
        <v>0</v>
      </c>
      <c r="H34" s="76">
        <v>0</v>
      </c>
      <c r="I34" s="93">
        <f t="shared" si="28"/>
        <v>0</v>
      </c>
      <c r="J34" s="78">
        <v>0</v>
      </c>
      <c r="K34" s="79">
        <v>0</v>
      </c>
      <c r="L34" s="93">
        <f t="shared" si="29"/>
        <v>0</v>
      </c>
      <c r="M34" s="78">
        <v>0</v>
      </c>
      <c r="N34" s="76">
        <v>0</v>
      </c>
      <c r="O34" s="93">
        <f t="shared" si="30"/>
        <v>0</v>
      </c>
      <c r="P34" s="78">
        <v>0</v>
      </c>
      <c r="Q34" s="79">
        <v>0</v>
      </c>
      <c r="R34" s="93">
        <f t="shared" si="31"/>
        <v>0</v>
      </c>
      <c r="S34" s="78">
        <v>0</v>
      </c>
      <c r="T34" s="76">
        <v>0</v>
      </c>
      <c r="U34" s="93">
        <f t="shared" si="32"/>
        <v>0</v>
      </c>
      <c r="V34" s="78">
        <v>1</v>
      </c>
      <c r="W34" s="79">
        <v>0</v>
      </c>
      <c r="X34" s="93">
        <f t="shared" si="33"/>
        <v>1</v>
      </c>
      <c r="Y34" s="99">
        <f t="shared" si="34"/>
        <v>3</v>
      </c>
      <c r="Z34" s="97">
        <f t="shared" si="35"/>
        <v>1</v>
      </c>
      <c r="AA34" s="82">
        <f t="shared" si="36"/>
        <v>4</v>
      </c>
    </row>
    <row r="35" spans="1:27" s="1" customFormat="1" x14ac:dyDescent="0.2">
      <c r="A35" s="100" t="s">
        <v>132</v>
      </c>
      <c r="B35" s="77">
        <v>2310</v>
      </c>
      <c r="C35" s="77">
        <v>7</v>
      </c>
      <c r="D35" s="78">
        <v>1</v>
      </c>
      <c r="E35" s="79">
        <v>0</v>
      </c>
      <c r="F35" s="21">
        <f t="shared" si="27"/>
        <v>1</v>
      </c>
      <c r="G35" s="76">
        <v>0</v>
      </c>
      <c r="H35" s="76">
        <v>0</v>
      </c>
      <c r="I35" s="93">
        <f t="shared" si="28"/>
        <v>0</v>
      </c>
      <c r="J35" s="78">
        <v>0</v>
      </c>
      <c r="K35" s="79">
        <v>0</v>
      </c>
      <c r="L35" s="93">
        <f t="shared" si="29"/>
        <v>0</v>
      </c>
      <c r="M35" s="78">
        <v>0</v>
      </c>
      <c r="N35" s="76">
        <v>0</v>
      </c>
      <c r="O35" s="93">
        <f t="shared" si="30"/>
        <v>0</v>
      </c>
      <c r="P35" s="78">
        <v>0</v>
      </c>
      <c r="Q35" s="79">
        <v>0</v>
      </c>
      <c r="R35" s="93">
        <f t="shared" si="31"/>
        <v>0</v>
      </c>
      <c r="S35" s="78">
        <v>0</v>
      </c>
      <c r="T35" s="76">
        <v>0</v>
      </c>
      <c r="U35" s="93">
        <f t="shared" si="32"/>
        <v>0</v>
      </c>
      <c r="V35" s="78">
        <v>0</v>
      </c>
      <c r="W35" s="79">
        <v>0</v>
      </c>
      <c r="X35" s="93">
        <f t="shared" si="33"/>
        <v>0</v>
      </c>
      <c r="Y35" s="248">
        <f t="shared" si="34"/>
        <v>1</v>
      </c>
      <c r="Z35" s="249">
        <f t="shared" si="35"/>
        <v>0</v>
      </c>
      <c r="AA35" s="250">
        <f t="shared" si="36"/>
        <v>1</v>
      </c>
    </row>
    <row r="36" spans="1:27" s="1" customFormat="1" x14ac:dyDescent="0.2">
      <c r="A36" s="100" t="s">
        <v>133</v>
      </c>
      <c r="B36" s="77">
        <v>2315</v>
      </c>
      <c r="C36" s="77">
        <v>7</v>
      </c>
      <c r="D36" s="78">
        <v>1</v>
      </c>
      <c r="E36" s="79">
        <v>0</v>
      </c>
      <c r="F36" s="21">
        <f t="shared" si="27"/>
        <v>1</v>
      </c>
      <c r="G36" s="76">
        <v>0</v>
      </c>
      <c r="H36" s="76">
        <v>0</v>
      </c>
      <c r="I36" s="93">
        <f t="shared" si="28"/>
        <v>0</v>
      </c>
      <c r="J36" s="78">
        <v>0</v>
      </c>
      <c r="K36" s="79">
        <v>0</v>
      </c>
      <c r="L36" s="93">
        <f t="shared" si="29"/>
        <v>0</v>
      </c>
      <c r="M36" s="78">
        <v>0</v>
      </c>
      <c r="N36" s="76">
        <v>0</v>
      </c>
      <c r="O36" s="93">
        <f t="shared" si="30"/>
        <v>0</v>
      </c>
      <c r="P36" s="78">
        <v>0</v>
      </c>
      <c r="Q36" s="79">
        <v>0</v>
      </c>
      <c r="R36" s="93">
        <f t="shared" si="31"/>
        <v>0</v>
      </c>
      <c r="S36" s="78">
        <v>0</v>
      </c>
      <c r="T36" s="76">
        <v>0</v>
      </c>
      <c r="U36" s="93">
        <f t="shared" si="32"/>
        <v>0</v>
      </c>
      <c r="V36" s="78">
        <v>1</v>
      </c>
      <c r="W36" s="79">
        <v>0</v>
      </c>
      <c r="X36" s="93">
        <f t="shared" si="33"/>
        <v>1</v>
      </c>
      <c r="Y36" s="99">
        <f t="shared" si="34"/>
        <v>2</v>
      </c>
      <c r="Z36" s="97">
        <f t="shared" si="35"/>
        <v>0</v>
      </c>
      <c r="AA36" s="82">
        <f t="shared" si="36"/>
        <v>2</v>
      </c>
    </row>
    <row r="37" spans="1:27" s="1" customFormat="1" x14ac:dyDescent="0.2">
      <c r="A37" s="100" t="s">
        <v>134</v>
      </c>
      <c r="B37" s="77">
        <v>2320</v>
      </c>
      <c r="C37" s="77">
        <v>7</v>
      </c>
      <c r="D37" s="78">
        <v>0</v>
      </c>
      <c r="E37" s="79">
        <v>0</v>
      </c>
      <c r="F37" s="21">
        <f t="shared" si="27"/>
        <v>0</v>
      </c>
      <c r="G37" s="76">
        <v>0</v>
      </c>
      <c r="H37" s="76">
        <v>0</v>
      </c>
      <c r="I37" s="93">
        <f t="shared" si="28"/>
        <v>0</v>
      </c>
      <c r="J37" s="78">
        <v>0</v>
      </c>
      <c r="K37" s="79">
        <v>0</v>
      </c>
      <c r="L37" s="93">
        <f t="shared" si="29"/>
        <v>0</v>
      </c>
      <c r="M37" s="78">
        <v>0</v>
      </c>
      <c r="N37" s="76">
        <v>0</v>
      </c>
      <c r="O37" s="93">
        <f t="shared" si="30"/>
        <v>0</v>
      </c>
      <c r="P37" s="78">
        <v>0</v>
      </c>
      <c r="Q37" s="79">
        <v>0</v>
      </c>
      <c r="R37" s="93">
        <f t="shared" si="31"/>
        <v>0</v>
      </c>
      <c r="S37" s="78">
        <v>0</v>
      </c>
      <c r="T37" s="76">
        <v>0</v>
      </c>
      <c r="U37" s="93">
        <f t="shared" si="32"/>
        <v>0</v>
      </c>
      <c r="V37" s="78">
        <v>0</v>
      </c>
      <c r="W37" s="79">
        <v>0</v>
      </c>
      <c r="X37" s="93">
        <f t="shared" si="33"/>
        <v>0</v>
      </c>
      <c r="Y37" s="99">
        <f t="shared" si="34"/>
        <v>0</v>
      </c>
      <c r="Z37" s="97">
        <f t="shared" si="35"/>
        <v>0</v>
      </c>
      <c r="AA37" s="82">
        <f t="shared" si="36"/>
        <v>0</v>
      </c>
    </row>
    <row r="38" spans="1:27" s="1" customFormat="1" x14ac:dyDescent="0.2">
      <c r="A38" s="58" t="s">
        <v>159</v>
      </c>
      <c r="B38" s="59">
        <v>2325</v>
      </c>
      <c r="C38" s="59">
        <v>7</v>
      </c>
      <c r="D38" s="78">
        <v>0</v>
      </c>
      <c r="E38" s="79">
        <v>0</v>
      </c>
      <c r="F38" s="21">
        <f t="shared" si="27"/>
        <v>0</v>
      </c>
      <c r="G38" s="76">
        <v>0</v>
      </c>
      <c r="H38" s="76">
        <v>0</v>
      </c>
      <c r="I38" s="93">
        <f t="shared" si="28"/>
        <v>0</v>
      </c>
      <c r="J38" s="78">
        <v>0</v>
      </c>
      <c r="K38" s="79">
        <v>0</v>
      </c>
      <c r="L38" s="93">
        <f t="shared" si="29"/>
        <v>0</v>
      </c>
      <c r="M38" s="78">
        <v>0</v>
      </c>
      <c r="N38" s="76">
        <v>0</v>
      </c>
      <c r="O38" s="93">
        <f t="shared" si="30"/>
        <v>0</v>
      </c>
      <c r="P38" s="78">
        <v>0</v>
      </c>
      <c r="Q38" s="79">
        <v>0</v>
      </c>
      <c r="R38" s="93">
        <f t="shared" si="31"/>
        <v>0</v>
      </c>
      <c r="S38" s="78">
        <v>1</v>
      </c>
      <c r="T38" s="76">
        <v>0</v>
      </c>
      <c r="U38" s="93">
        <f t="shared" si="32"/>
        <v>1</v>
      </c>
      <c r="V38" s="78">
        <v>0</v>
      </c>
      <c r="W38" s="79">
        <v>0</v>
      </c>
      <c r="X38" s="93">
        <f t="shared" si="33"/>
        <v>0</v>
      </c>
      <c r="Y38" s="99">
        <f t="shared" si="34"/>
        <v>1</v>
      </c>
      <c r="Z38" s="97">
        <f t="shared" si="35"/>
        <v>0</v>
      </c>
      <c r="AA38" s="82">
        <f t="shared" si="36"/>
        <v>1</v>
      </c>
    </row>
    <row r="39" spans="1:27" s="1" customFormat="1" ht="13.5" thickBot="1" x14ac:dyDescent="0.25">
      <c r="A39" s="100" t="s">
        <v>135</v>
      </c>
      <c r="B39" s="77">
        <v>2335</v>
      </c>
      <c r="C39" s="77">
        <v>7</v>
      </c>
      <c r="D39" s="78">
        <v>0</v>
      </c>
      <c r="E39" s="79">
        <v>0</v>
      </c>
      <c r="F39" s="21">
        <f t="shared" si="27"/>
        <v>0</v>
      </c>
      <c r="G39" s="76">
        <v>0</v>
      </c>
      <c r="H39" s="76">
        <v>0</v>
      </c>
      <c r="I39" s="93">
        <f t="shared" si="28"/>
        <v>0</v>
      </c>
      <c r="J39" s="78">
        <v>0</v>
      </c>
      <c r="K39" s="79">
        <v>0</v>
      </c>
      <c r="L39" s="93">
        <f t="shared" si="29"/>
        <v>0</v>
      </c>
      <c r="M39" s="78">
        <v>0</v>
      </c>
      <c r="N39" s="76">
        <v>0</v>
      </c>
      <c r="O39" s="93">
        <f t="shared" si="30"/>
        <v>0</v>
      </c>
      <c r="P39" s="78">
        <v>0</v>
      </c>
      <c r="Q39" s="79">
        <v>0</v>
      </c>
      <c r="R39" s="93">
        <f t="shared" si="31"/>
        <v>0</v>
      </c>
      <c r="S39" s="78">
        <v>0</v>
      </c>
      <c r="T39" s="76">
        <v>0</v>
      </c>
      <c r="U39" s="93">
        <f t="shared" si="32"/>
        <v>0</v>
      </c>
      <c r="V39" s="78">
        <v>0</v>
      </c>
      <c r="W39" s="79">
        <v>0</v>
      </c>
      <c r="X39" s="93">
        <f t="shared" si="33"/>
        <v>0</v>
      </c>
      <c r="Y39" s="99">
        <f t="shared" si="34"/>
        <v>0</v>
      </c>
      <c r="Z39" s="97">
        <f t="shared" si="35"/>
        <v>0</v>
      </c>
      <c r="AA39" s="82">
        <f t="shared" si="36"/>
        <v>0</v>
      </c>
    </row>
    <row r="40" spans="1:27" s="12" customFormat="1" ht="13.5" thickBot="1" x14ac:dyDescent="0.25">
      <c r="A40" s="46" t="s">
        <v>99</v>
      </c>
      <c r="B40" s="101"/>
      <c r="C40" s="101"/>
      <c r="D40" s="102">
        <f>SUM(D33:D39)</f>
        <v>4</v>
      </c>
      <c r="E40" s="46">
        <f>SUM(E33:E39)</f>
        <v>1</v>
      </c>
      <c r="F40" s="103">
        <f>SUM(F33:F39)</f>
        <v>5</v>
      </c>
      <c r="G40" s="102">
        <f>SUM(G33:G39)</f>
        <v>0</v>
      </c>
      <c r="H40" s="46">
        <f>SUM(H33:H39)</f>
        <v>0</v>
      </c>
      <c r="I40" s="103">
        <f>SUM(I33:I39)</f>
        <v>0</v>
      </c>
      <c r="J40" s="102">
        <f>SUM(J33:J39)</f>
        <v>0</v>
      </c>
      <c r="K40" s="46">
        <f>SUM(K33:K39)</f>
        <v>0</v>
      </c>
      <c r="L40" s="103">
        <f>SUM(L33:L39)</f>
        <v>0</v>
      </c>
      <c r="M40" s="102">
        <f>SUM(M33:M39)</f>
        <v>0</v>
      </c>
      <c r="N40" s="46">
        <f>SUM(N33:N39)</f>
        <v>0</v>
      </c>
      <c r="O40" s="103">
        <f>SUM(O33:O39)</f>
        <v>0</v>
      </c>
      <c r="P40" s="102">
        <f>SUM(P33:P39)</f>
        <v>0</v>
      </c>
      <c r="Q40" s="46">
        <f>SUM(Q33:Q39)</f>
        <v>0</v>
      </c>
      <c r="R40" s="103">
        <f>SUM(R33:R39)</f>
        <v>0</v>
      </c>
      <c r="S40" s="102">
        <f>SUM(S33:S39)</f>
        <v>1</v>
      </c>
      <c r="T40" s="46">
        <f>SUM(T33:T39)</f>
        <v>0</v>
      </c>
      <c r="U40" s="103">
        <f>SUM(U33:U39)</f>
        <v>1</v>
      </c>
      <c r="V40" s="102">
        <f>SUM(V33:V39)</f>
        <v>2</v>
      </c>
      <c r="W40" s="46">
        <f>SUM(W33:W39)</f>
        <v>0</v>
      </c>
      <c r="X40" s="103">
        <f>SUM(X33:X39)</f>
        <v>2</v>
      </c>
      <c r="Y40" s="45">
        <f>SUM(Y33:Y39)</f>
        <v>7</v>
      </c>
      <c r="Z40" s="46">
        <f t="shared" ref="Z40:AA40" si="37">SUM(Z33:Z39)</f>
        <v>1</v>
      </c>
      <c r="AA40" s="104">
        <f t="shared" si="37"/>
        <v>8</v>
      </c>
    </row>
    <row r="41" spans="1:27" s="12" customFormat="1" x14ac:dyDescent="0.2">
      <c r="A41" s="79"/>
      <c r="B41" s="92"/>
      <c r="C41" s="92"/>
      <c r="D41" s="78"/>
      <c r="E41" s="79"/>
      <c r="F41" s="105"/>
      <c r="G41" s="79"/>
      <c r="H41" s="79"/>
      <c r="I41" s="79"/>
      <c r="J41" s="78"/>
      <c r="K41" s="79"/>
      <c r="L41" s="105"/>
      <c r="M41" s="78"/>
      <c r="N41" s="79"/>
      <c r="O41" s="79"/>
      <c r="P41" s="78"/>
      <c r="Q41" s="79"/>
      <c r="R41" s="79"/>
      <c r="S41" s="78"/>
      <c r="T41" s="79"/>
      <c r="U41" s="79"/>
      <c r="V41" s="78"/>
      <c r="W41" s="79"/>
      <c r="X41" s="79"/>
      <c r="Y41" s="106"/>
      <c r="Z41" s="79"/>
      <c r="AA41" s="105"/>
    </row>
    <row r="42" spans="1:27" s="1" customFormat="1" x14ac:dyDescent="0.2">
      <c r="A42" s="76" t="s">
        <v>98</v>
      </c>
      <c r="B42" s="77">
        <v>2305</v>
      </c>
      <c r="C42" s="77">
        <v>6</v>
      </c>
      <c r="D42" s="78">
        <v>0</v>
      </c>
      <c r="E42" s="79">
        <v>0</v>
      </c>
      <c r="F42" s="21">
        <f>D42+E42</f>
        <v>0</v>
      </c>
      <c r="G42" s="76">
        <v>0</v>
      </c>
      <c r="H42" s="76">
        <v>0</v>
      </c>
      <c r="I42" s="80">
        <f>G42+H42</f>
        <v>0</v>
      </c>
      <c r="J42" s="78">
        <v>0</v>
      </c>
      <c r="K42" s="79">
        <v>0</v>
      </c>
      <c r="L42" s="21">
        <f>J42+K42</f>
        <v>0</v>
      </c>
      <c r="M42" s="78">
        <v>0</v>
      </c>
      <c r="N42" s="76">
        <v>0</v>
      </c>
      <c r="O42" s="93">
        <f>M42+N42</f>
        <v>0</v>
      </c>
      <c r="P42" s="78">
        <v>0</v>
      </c>
      <c r="Q42" s="79">
        <v>0</v>
      </c>
      <c r="R42" s="80">
        <f>P42+Q42</f>
        <v>0</v>
      </c>
      <c r="S42" s="78">
        <v>0</v>
      </c>
      <c r="T42" s="76">
        <v>0</v>
      </c>
      <c r="U42" s="93">
        <f>S42+T42</f>
        <v>0</v>
      </c>
      <c r="V42" s="78">
        <v>0</v>
      </c>
      <c r="W42" s="79">
        <v>0</v>
      </c>
      <c r="X42" s="80">
        <f>V42+W42</f>
        <v>0</v>
      </c>
      <c r="Y42" s="99">
        <f t="shared" ref="Y42:Y46" si="38">D42+G42+J42+M42+P42+S42+V42</f>
        <v>0</v>
      </c>
      <c r="Z42" s="97">
        <f t="shared" ref="Z42:Z46" si="39">E42+H42+K42+N42+Q42+T42+W42</f>
        <v>0</v>
      </c>
      <c r="AA42" s="82">
        <f t="shared" ref="AA42:AA46" si="40">F42+I42+L42+O42+R42+U42+X42</f>
        <v>0</v>
      </c>
    </row>
    <row r="43" spans="1:27" s="1" customFormat="1" x14ac:dyDescent="0.2">
      <c r="A43" s="76" t="s">
        <v>97</v>
      </c>
      <c r="B43" s="77">
        <v>2305</v>
      </c>
      <c r="C43" s="77">
        <v>9</v>
      </c>
      <c r="D43" s="78">
        <v>0</v>
      </c>
      <c r="E43" s="79">
        <v>0</v>
      </c>
      <c r="F43" s="21">
        <f>D43+E43</f>
        <v>0</v>
      </c>
      <c r="G43" s="76">
        <v>0</v>
      </c>
      <c r="H43" s="76">
        <v>0</v>
      </c>
      <c r="I43" s="80">
        <f>G43+H43</f>
        <v>0</v>
      </c>
      <c r="J43" s="78">
        <v>0</v>
      </c>
      <c r="K43" s="79">
        <v>0</v>
      </c>
      <c r="L43" s="21">
        <f>J43+K43</f>
        <v>0</v>
      </c>
      <c r="M43" s="78">
        <v>0</v>
      </c>
      <c r="N43" s="76">
        <v>0</v>
      </c>
      <c r="O43" s="93">
        <f>M43+N43</f>
        <v>0</v>
      </c>
      <c r="P43" s="78">
        <v>0</v>
      </c>
      <c r="Q43" s="79">
        <v>0</v>
      </c>
      <c r="R43" s="80">
        <f>P43+Q43</f>
        <v>0</v>
      </c>
      <c r="S43" s="78">
        <v>0</v>
      </c>
      <c r="T43" s="76">
        <v>0</v>
      </c>
      <c r="U43" s="93">
        <f>S43+T43</f>
        <v>0</v>
      </c>
      <c r="V43" s="78">
        <v>0</v>
      </c>
      <c r="W43" s="79">
        <v>1</v>
      </c>
      <c r="X43" s="80">
        <f>V43+W43</f>
        <v>1</v>
      </c>
      <c r="Y43" s="248">
        <f t="shared" si="38"/>
        <v>0</v>
      </c>
      <c r="Z43" s="249">
        <f t="shared" si="39"/>
        <v>1</v>
      </c>
      <c r="AA43" s="250">
        <f t="shared" si="40"/>
        <v>1</v>
      </c>
    </row>
    <row r="44" spans="1:27" s="1" customFormat="1" x14ac:dyDescent="0.2">
      <c r="A44" s="58" t="s">
        <v>141</v>
      </c>
      <c r="B44" s="77">
        <v>2321</v>
      </c>
      <c r="C44" s="107">
        <v>6</v>
      </c>
      <c r="D44" s="79">
        <v>0</v>
      </c>
      <c r="E44" s="79">
        <v>0</v>
      </c>
      <c r="F44" s="21">
        <f t="shared" ref="F44:F45" si="41">D44+E44</f>
        <v>0</v>
      </c>
      <c r="G44" s="76">
        <v>0</v>
      </c>
      <c r="H44" s="76">
        <v>0</v>
      </c>
      <c r="I44" s="21">
        <f t="shared" ref="I44:I45" si="42">G44+H44</f>
        <v>0</v>
      </c>
      <c r="J44" s="79">
        <v>0</v>
      </c>
      <c r="K44" s="79">
        <v>0</v>
      </c>
      <c r="L44" s="21">
        <f t="shared" ref="L44:L45" si="43">J44+K44</f>
        <v>0</v>
      </c>
      <c r="M44" s="79">
        <v>0</v>
      </c>
      <c r="N44" s="76">
        <v>0</v>
      </c>
      <c r="O44" s="21">
        <f t="shared" ref="O44:O45" si="44">M44+N44</f>
        <v>0</v>
      </c>
      <c r="P44" s="79">
        <v>0</v>
      </c>
      <c r="Q44" s="79">
        <v>0</v>
      </c>
      <c r="R44" s="21">
        <f t="shared" ref="R44:R45" si="45">P44+Q44</f>
        <v>0</v>
      </c>
      <c r="S44" s="79">
        <v>0</v>
      </c>
      <c r="T44" s="76">
        <v>0</v>
      </c>
      <c r="U44" s="21">
        <f t="shared" ref="U44:U45" si="46">S44+T44</f>
        <v>0</v>
      </c>
      <c r="V44" s="79">
        <v>0</v>
      </c>
      <c r="W44" s="79">
        <v>0</v>
      </c>
      <c r="X44" s="80">
        <f t="shared" ref="X44:X45" si="47">V44+W44</f>
        <v>0</v>
      </c>
      <c r="Y44" s="99">
        <f t="shared" si="38"/>
        <v>0</v>
      </c>
      <c r="Z44" s="97">
        <f t="shared" si="39"/>
        <v>0</v>
      </c>
      <c r="AA44" s="82">
        <f t="shared" si="40"/>
        <v>0</v>
      </c>
    </row>
    <row r="45" spans="1:27" s="1" customFormat="1" ht="13.5" thickBot="1" x14ac:dyDescent="0.25">
      <c r="A45" s="58" t="s">
        <v>142</v>
      </c>
      <c r="B45" s="77">
        <v>2326</v>
      </c>
      <c r="C45" s="107">
        <v>6</v>
      </c>
      <c r="D45" s="79">
        <v>0</v>
      </c>
      <c r="E45" s="79">
        <v>0</v>
      </c>
      <c r="F45" s="21">
        <f t="shared" si="41"/>
        <v>0</v>
      </c>
      <c r="G45" s="76">
        <v>0</v>
      </c>
      <c r="H45" s="76">
        <v>0</v>
      </c>
      <c r="I45" s="108">
        <f t="shared" si="42"/>
        <v>0</v>
      </c>
      <c r="J45" s="79">
        <v>0</v>
      </c>
      <c r="K45" s="79">
        <v>0</v>
      </c>
      <c r="L45" s="21">
        <f t="shared" si="43"/>
        <v>0</v>
      </c>
      <c r="M45" s="79">
        <v>0</v>
      </c>
      <c r="N45" s="76">
        <v>0</v>
      </c>
      <c r="O45" s="108">
        <f t="shared" si="44"/>
        <v>0</v>
      </c>
      <c r="P45" s="79">
        <v>0</v>
      </c>
      <c r="Q45" s="79">
        <v>0</v>
      </c>
      <c r="R45" s="108">
        <f t="shared" si="45"/>
        <v>0</v>
      </c>
      <c r="S45" s="79">
        <v>0</v>
      </c>
      <c r="T45" s="76">
        <v>0</v>
      </c>
      <c r="U45" s="108">
        <f t="shared" si="46"/>
        <v>0</v>
      </c>
      <c r="V45" s="79">
        <v>0</v>
      </c>
      <c r="W45" s="79">
        <v>0</v>
      </c>
      <c r="X45" s="80">
        <f t="shared" si="47"/>
        <v>0</v>
      </c>
      <c r="Y45" s="99">
        <f t="shared" si="38"/>
        <v>0</v>
      </c>
      <c r="Z45" s="97">
        <f t="shared" si="39"/>
        <v>0</v>
      </c>
      <c r="AA45" s="82">
        <f t="shared" si="40"/>
        <v>0</v>
      </c>
    </row>
    <row r="46" spans="1:27" s="1" customFormat="1" ht="13.5" thickBot="1" x14ac:dyDescent="0.25">
      <c r="A46" s="83" t="s">
        <v>96</v>
      </c>
      <c r="B46" s="66"/>
      <c r="C46" s="109"/>
      <c r="D46" s="17">
        <f>D33+D34+D35+D36+D37+D38+D39+D43+D42+D44+D45</f>
        <v>4</v>
      </c>
      <c r="E46" s="17">
        <f t="shared" ref="E46:AA46" si="48">E33+E34+E35+E36+E37+E38+E39+E43+E42+E44+E45</f>
        <v>1</v>
      </c>
      <c r="F46" s="16">
        <f t="shared" si="48"/>
        <v>5</v>
      </c>
      <c r="G46" s="17">
        <f t="shared" si="48"/>
        <v>0</v>
      </c>
      <c r="H46" s="17">
        <f t="shared" si="48"/>
        <v>0</v>
      </c>
      <c r="I46" s="16">
        <f t="shared" si="48"/>
        <v>0</v>
      </c>
      <c r="J46" s="17">
        <f t="shared" si="48"/>
        <v>0</v>
      </c>
      <c r="K46" s="17">
        <f t="shared" si="48"/>
        <v>0</v>
      </c>
      <c r="L46" s="16">
        <f t="shared" si="48"/>
        <v>0</v>
      </c>
      <c r="M46" s="17">
        <f t="shared" si="48"/>
        <v>0</v>
      </c>
      <c r="N46" s="17">
        <f t="shared" si="48"/>
        <v>0</v>
      </c>
      <c r="O46" s="16">
        <f t="shared" si="48"/>
        <v>0</v>
      </c>
      <c r="P46" s="17">
        <f t="shared" si="48"/>
        <v>0</v>
      </c>
      <c r="Q46" s="17">
        <f t="shared" si="48"/>
        <v>0</v>
      </c>
      <c r="R46" s="16">
        <f t="shared" si="48"/>
        <v>0</v>
      </c>
      <c r="S46" s="17">
        <f t="shared" si="48"/>
        <v>1</v>
      </c>
      <c r="T46" s="17">
        <f t="shared" si="48"/>
        <v>0</v>
      </c>
      <c r="U46" s="16">
        <f t="shared" si="48"/>
        <v>1</v>
      </c>
      <c r="V46" s="17">
        <f t="shared" si="48"/>
        <v>2</v>
      </c>
      <c r="W46" s="17">
        <f t="shared" si="48"/>
        <v>1</v>
      </c>
      <c r="X46" s="16">
        <f t="shared" si="48"/>
        <v>3</v>
      </c>
      <c r="Y46" s="94">
        <f t="shared" si="48"/>
        <v>7</v>
      </c>
      <c r="Z46" s="94">
        <f t="shared" si="48"/>
        <v>2</v>
      </c>
      <c r="AA46" s="95">
        <f t="shared" si="48"/>
        <v>9</v>
      </c>
    </row>
    <row r="47" spans="1:27" ht="14.25" customHeight="1" x14ac:dyDescent="0.2">
      <c r="A47" s="87"/>
      <c r="B47" s="90"/>
      <c r="C47" s="90"/>
      <c r="D47" s="70"/>
      <c r="E47" s="71"/>
      <c r="F47" s="72"/>
      <c r="G47" s="71"/>
      <c r="H47" s="71"/>
      <c r="I47" s="71"/>
      <c r="J47" s="70"/>
      <c r="K47" s="71"/>
      <c r="L47" s="72"/>
      <c r="M47" s="71"/>
      <c r="N47" s="71"/>
      <c r="O47" s="71"/>
      <c r="P47" s="70"/>
      <c r="Q47" s="71"/>
      <c r="R47" s="72"/>
      <c r="S47" s="71"/>
      <c r="T47" s="71"/>
      <c r="U47" s="71"/>
      <c r="V47" s="70"/>
      <c r="W47" s="71"/>
      <c r="X47" s="72"/>
      <c r="Y47" s="91"/>
      <c r="Z47" s="91"/>
      <c r="AA47" s="85"/>
    </row>
    <row r="48" spans="1:27" s="1" customFormat="1" x14ac:dyDescent="0.2">
      <c r="A48" s="79" t="s">
        <v>95</v>
      </c>
      <c r="B48" s="77">
        <v>2405</v>
      </c>
      <c r="C48" s="77">
        <v>7</v>
      </c>
      <c r="D48" s="78">
        <v>0</v>
      </c>
      <c r="E48" s="79">
        <v>3</v>
      </c>
      <c r="F48" s="21">
        <f>D48+E48</f>
        <v>3</v>
      </c>
      <c r="G48" s="76">
        <v>0</v>
      </c>
      <c r="H48" s="76">
        <v>0</v>
      </c>
      <c r="I48" s="93">
        <f>G48+H48</f>
        <v>0</v>
      </c>
      <c r="J48" s="78">
        <v>0</v>
      </c>
      <c r="K48" s="79">
        <v>0</v>
      </c>
      <c r="L48" s="21">
        <f>J48+K48</f>
        <v>0</v>
      </c>
      <c r="M48" s="78">
        <v>0</v>
      </c>
      <c r="N48" s="76">
        <v>1</v>
      </c>
      <c r="O48" s="93">
        <f>M48+N48</f>
        <v>1</v>
      </c>
      <c r="P48" s="78">
        <v>0</v>
      </c>
      <c r="Q48" s="79">
        <v>0</v>
      </c>
      <c r="R48" s="21">
        <f>P48+Q48</f>
        <v>0</v>
      </c>
      <c r="S48" s="76">
        <v>1</v>
      </c>
      <c r="T48" s="76">
        <v>0</v>
      </c>
      <c r="U48" s="93">
        <f>S48+T48</f>
        <v>1</v>
      </c>
      <c r="V48" s="78">
        <v>0</v>
      </c>
      <c r="W48" s="79">
        <v>0</v>
      </c>
      <c r="X48" s="21">
        <f>V48+W48</f>
        <v>0</v>
      </c>
      <c r="Y48" s="97">
        <f t="shared" ref="Y48:Y50" si="49">D48+G48+J48+M48+P48+S48+V48</f>
        <v>1</v>
      </c>
      <c r="Z48" s="97">
        <f t="shared" ref="Z48:Z50" si="50">E48+H48+K48+N48+Q48+T48+W48</f>
        <v>4</v>
      </c>
      <c r="AA48" s="110">
        <f t="shared" ref="AA48:AA50" si="51">F48+I48+L48+O48+R48+U48+X48</f>
        <v>5</v>
      </c>
    </row>
    <row r="49" spans="1:27" s="1" customFormat="1" ht="13.5" thickBot="1" x14ac:dyDescent="0.25">
      <c r="A49" s="79" t="s">
        <v>94</v>
      </c>
      <c r="B49" s="77">
        <v>2490</v>
      </c>
      <c r="C49" s="77">
        <v>9</v>
      </c>
      <c r="D49" s="78">
        <v>0</v>
      </c>
      <c r="E49" s="79">
        <v>1</v>
      </c>
      <c r="F49" s="21">
        <f>D49+E49</f>
        <v>1</v>
      </c>
      <c r="G49" s="76">
        <v>0</v>
      </c>
      <c r="H49" s="76">
        <v>0</v>
      </c>
      <c r="I49" s="93">
        <f>G49+H49</f>
        <v>0</v>
      </c>
      <c r="J49" s="78">
        <v>0</v>
      </c>
      <c r="K49" s="79">
        <v>0</v>
      </c>
      <c r="L49" s="21">
        <f>J49+K49</f>
        <v>0</v>
      </c>
      <c r="M49" s="78">
        <v>0</v>
      </c>
      <c r="N49" s="76">
        <v>0</v>
      </c>
      <c r="O49" s="93">
        <f>M49+N49</f>
        <v>0</v>
      </c>
      <c r="P49" s="78">
        <v>0</v>
      </c>
      <c r="Q49" s="79">
        <v>0</v>
      </c>
      <c r="R49" s="21">
        <f>P49+Q49</f>
        <v>0</v>
      </c>
      <c r="S49" s="76">
        <v>1</v>
      </c>
      <c r="T49" s="76">
        <v>1</v>
      </c>
      <c r="U49" s="93">
        <f>S49+T49</f>
        <v>2</v>
      </c>
      <c r="V49" s="78">
        <v>0</v>
      </c>
      <c r="W49" s="79">
        <v>0</v>
      </c>
      <c r="X49" s="21">
        <f>V49+W49</f>
        <v>0</v>
      </c>
      <c r="Y49" s="249">
        <f t="shared" si="49"/>
        <v>1</v>
      </c>
      <c r="Z49" s="249">
        <f t="shared" si="50"/>
        <v>2</v>
      </c>
      <c r="AA49" s="251">
        <f t="shared" si="51"/>
        <v>3</v>
      </c>
    </row>
    <row r="50" spans="1:27" s="1" customFormat="1" ht="13.5" thickBot="1" x14ac:dyDescent="0.25">
      <c r="A50" s="83" t="s">
        <v>93</v>
      </c>
      <c r="B50" s="66"/>
      <c r="C50" s="66"/>
      <c r="D50" s="18">
        <f t="shared" ref="D50:X50" si="52">SUBTOTAL(9,D48:D49)</f>
        <v>0</v>
      </c>
      <c r="E50" s="17">
        <f t="shared" si="52"/>
        <v>4</v>
      </c>
      <c r="F50" s="16">
        <f t="shared" si="52"/>
        <v>4</v>
      </c>
      <c r="G50" s="17">
        <f t="shared" si="52"/>
        <v>0</v>
      </c>
      <c r="H50" s="17">
        <f t="shared" si="52"/>
        <v>0</v>
      </c>
      <c r="I50" s="17">
        <f t="shared" si="52"/>
        <v>0</v>
      </c>
      <c r="J50" s="18">
        <f t="shared" si="52"/>
        <v>0</v>
      </c>
      <c r="K50" s="17">
        <f t="shared" si="52"/>
        <v>0</v>
      </c>
      <c r="L50" s="16">
        <f t="shared" si="52"/>
        <v>0</v>
      </c>
      <c r="M50" s="18">
        <f t="shared" si="52"/>
        <v>0</v>
      </c>
      <c r="N50" s="17">
        <f t="shared" si="52"/>
        <v>1</v>
      </c>
      <c r="O50" s="17">
        <f t="shared" si="52"/>
        <v>1</v>
      </c>
      <c r="P50" s="18">
        <f t="shared" si="52"/>
        <v>0</v>
      </c>
      <c r="Q50" s="17">
        <f t="shared" si="52"/>
        <v>0</v>
      </c>
      <c r="R50" s="16">
        <f t="shared" si="52"/>
        <v>0</v>
      </c>
      <c r="S50" s="17">
        <f>SUBTOTAL(9,S48:S49)</f>
        <v>2</v>
      </c>
      <c r="T50" s="17">
        <f t="shared" si="52"/>
        <v>1</v>
      </c>
      <c r="U50" s="17">
        <f t="shared" si="52"/>
        <v>3</v>
      </c>
      <c r="V50" s="18">
        <f t="shared" si="52"/>
        <v>0</v>
      </c>
      <c r="W50" s="17">
        <f t="shared" si="52"/>
        <v>0</v>
      </c>
      <c r="X50" s="16">
        <f t="shared" si="52"/>
        <v>0</v>
      </c>
      <c r="Y50" s="94">
        <f>SUM(Y48:Y49)</f>
        <v>2</v>
      </c>
      <c r="Z50" s="94">
        <f t="shared" ref="Z50:AA50" si="53">SUM(Z48:Z49)</f>
        <v>6</v>
      </c>
      <c r="AA50" s="95">
        <f t="shared" si="53"/>
        <v>8</v>
      </c>
    </row>
    <row r="51" spans="1:27" x14ac:dyDescent="0.2">
      <c r="A51" s="76"/>
      <c r="B51" s="69"/>
      <c r="C51" s="69"/>
      <c r="D51" s="70"/>
      <c r="E51" s="71"/>
      <c r="F51" s="72"/>
      <c r="G51" s="73"/>
      <c r="H51" s="73"/>
      <c r="I51" s="73"/>
      <c r="J51" s="70"/>
      <c r="K51" s="71"/>
      <c r="L51" s="72"/>
      <c r="M51" s="70"/>
      <c r="N51" s="73"/>
      <c r="O51" s="73"/>
      <c r="P51" s="70"/>
      <c r="Q51" s="71"/>
      <c r="R51" s="72"/>
      <c r="S51" s="73"/>
      <c r="T51" s="73"/>
      <c r="U51" s="73"/>
      <c r="V51" s="70"/>
      <c r="W51" s="71"/>
      <c r="X51" s="72"/>
      <c r="Y51" s="74"/>
      <c r="Z51" s="74"/>
      <c r="AA51" s="85"/>
    </row>
    <row r="52" spans="1:27" s="1" customFormat="1" x14ac:dyDescent="0.2">
      <c r="A52" s="68" t="s">
        <v>92</v>
      </c>
      <c r="B52" s="69">
        <v>2560</v>
      </c>
      <c r="C52" s="69">
        <v>7</v>
      </c>
      <c r="D52" s="86">
        <v>9</v>
      </c>
      <c r="E52" s="87">
        <v>3</v>
      </c>
      <c r="F52" s="62">
        <f>D52+E52</f>
        <v>12</v>
      </c>
      <c r="G52" s="86">
        <v>3</v>
      </c>
      <c r="H52" s="87">
        <v>2</v>
      </c>
      <c r="I52" s="62">
        <f>G52+H52</f>
        <v>5</v>
      </c>
      <c r="J52" s="86">
        <v>1</v>
      </c>
      <c r="K52" s="87">
        <v>0</v>
      </c>
      <c r="L52" s="62">
        <f>J52+K52</f>
        <v>1</v>
      </c>
      <c r="M52" s="86">
        <v>0</v>
      </c>
      <c r="N52" s="87">
        <v>0</v>
      </c>
      <c r="O52" s="62">
        <f>M52+N52</f>
        <v>0</v>
      </c>
      <c r="P52" s="86">
        <v>0</v>
      </c>
      <c r="Q52" s="87">
        <v>1</v>
      </c>
      <c r="R52" s="62">
        <f>P52+Q52</f>
        <v>1</v>
      </c>
      <c r="S52" s="68">
        <v>0</v>
      </c>
      <c r="T52" s="68">
        <v>0</v>
      </c>
      <c r="U52" s="88">
        <f>S52+T52</f>
        <v>0</v>
      </c>
      <c r="V52" s="86">
        <v>0</v>
      </c>
      <c r="W52" s="87">
        <v>1</v>
      </c>
      <c r="X52" s="62">
        <f>V52+W52</f>
        <v>1</v>
      </c>
      <c r="Y52" s="89">
        <f>D52+G52+J52+M52+P52+S52+V52</f>
        <v>13</v>
      </c>
      <c r="Z52" s="89">
        <f>E52+H52+K52+N52+Q52+T52+W52</f>
        <v>7</v>
      </c>
      <c r="AA52" s="120">
        <f>F52+I52+L52+O52+R52+U52+X52</f>
        <v>20</v>
      </c>
    </row>
    <row r="53" spans="1:27" x14ac:dyDescent="0.2">
      <c r="A53" s="76"/>
      <c r="B53" s="69"/>
      <c r="C53" s="69"/>
      <c r="D53" s="70"/>
      <c r="E53" s="71"/>
      <c r="F53" s="72"/>
      <c r="G53" s="73"/>
      <c r="H53" s="73"/>
      <c r="I53" s="73"/>
      <c r="J53" s="70"/>
      <c r="K53" s="71"/>
      <c r="L53" s="72"/>
      <c r="M53" s="70"/>
      <c r="N53" s="73"/>
      <c r="O53" s="73"/>
      <c r="P53" s="70"/>
      <c r="Q53" s="71"/>
      <c r="R53" s="72"/>
      <c r="S53" s="73"/>
      <c r="T53" s="73"/>
      <c r="U53" s="73"/>
      <c r="V53" s="70"/>
      <c r="W53" s="71"/>
      <c r="X53" s="72"/>
      <c r="Y53" s="74"/>
      <c r="Z53" s="74"/>
      <c r="AA53" s="85"/>
    </row>
    <row r="54" spans="1:27" x14ac:dyDescent="0.2">
      <c r="A54" s="58" t="s">
        <v>160</v>
      </c>
      <c r="B54" s="69">
        <v>2705</v>
      </c>
      <c r="C54" s="69">
        <v>7</v>
      </c>
      <c r="D54" s="86">
        <v>2</v>
      </c>
      <c r="E54" s="87">
        <v>0</v>
      </c>
      <c r="F54" s="62">
        <f>D54+E54</f>
        <v>2</v>
      </c>
      <c r="G54" s="86">
        <v>1</v>
      </c>
      <c r="H54" s="87">
        <v>0</v>
      </c>
      <c r="I54" s="62">
        <f>G54+H54</f>
        <v>1</v>
      </c>
      <c r="J54" s="86">
        <v>0</v>
      </c>
      <c r="K54" s="87">
        <v>0</v>
      </c>
      <c r="L54" s="62">
        <f>J54+K54</f>
        <v>0</v>
      </c>
      <c r="M54" s="86">
        <v>0</v>
      </c>
      <c r="N54" s="87">
        <v>0</v>
      </c>
      <c r="O54" s="62">
        <f>M54+N54</f>
        <v>0</v>
      </c>
      <c r="P54" s="86">
        <v>0</v>
      </c>
      <c r="Q54" s="87">
        <v>0</v>
      </c>
      <c r="R54" s="62">
        <f>P54+Q54</f>
        <v>0</v>
      </c>
      <c r="S54" s="68">
        <v>0</v>
      </c>
      <c r="T54" s="68">
        <v>0</v>
      </c>
      <c r="U54" s="62">
        <f>S54+T54</f>
        <v>0</v>
      </c>
      <c r="V54" s="86">
        <v>0</v>
      </c>
      <c r="W54" s="87">
        <v>0</v>
      </c>
      <c r="X54" s="62">
        <f>V54+W54</f>
        <v>0</v>
      </c>
      <c r="Y54" s="89">
        <f>D54+G54+J54+M54+P54+S54+V54</f>
        <v>3</v>
      </c>
      <c r="Z54" s="89">
        <f>E54+H54+K54+N54+Q54+T54+W54</f>
        <v>0</v>
      </c>
      <c r="AA54" s="120">
        <f>F54+I54+L54+O54+R54+U54+X54</f>
        <v>3</v>
      </c>
    </row>
    <row r="55" spans="1:27" ht="13.5" thickBot="1" x14ac:dyDescent="0.25">
      <c r="A55" s="76"/>
      <c r="B55" s="69"/>
      <c r="C55" s="69"/>
      <c r="D55" s="70"/>
      <c r="E55" s="71"/>
      <c r="F55" s="71"/>
      <c r="G55" s="73"/>
      <c r="H55" s="73"/>
      <c r="I55" s="73"/>
      <c r="J55" s="71"/>
      <c r="K55" s="71"/>
      <c r="L55" s="71"/>
      <c r="M55" s="71"/>
      <c r="N55" s="73"/>
      <c r="O55" s="73"/>
      <c r="P55" s="71"/>
      <c r="Q55" s="71"/>
      <c r="R55" s="71"/>
      <c r="S55" s="73"/>
      <c r="T55" s="73"/>
      <c r="U55" s="73"/>
      <c r="V55" s="71"/>
      <c r="W55" s="71"/>
      <c r="X55" s="71"/>
      <c r="Y55" s="74"/>
      <c r="Z55" s="74"/>
      <c r="AA55" s="85"/>
    </row>
    <row r="56" spans="1:27" ht="13.5" thickBot="1" x14ac:dyDescent="0.25">
      <c r="A56" s="111" t="s">
        <v>91</v>
      </c>
      <c r="B56" s="112"/>
      <c r="C56" s="112"/>
      <c r="D56" s="113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5"/>
      <c r="AA56" s="116"/>
    </row>
    <row r="57" spans="1:27" s="1" customFormat="1" x14ac:dyDescent="0.2">
      <c r="A57" s="68" t="s">
        <v>5</v>
      </c>
      <c r="B57" s="69"/>
      <c r="C57" s="69">
        <v>7</v>
      </c>
      <c r="D57" s="117">
        <f t="shared" ref="D57:I57" si="54">D38+D6+D7+D12+D16+D18+D22+D26+D27+D28+D33+D34+D35+D36+D37+D39+D48+D52+D20+D54</f>
        <v>36</v>
      </c>
      <c r="E57" s="118">
        <f t="shared" si="54"/>
        <v>17</v>
      </c>
      <c r="F57" s="62">
        <f t="shared" si="54"/>
        <v>53</v>
      </c>
      <c r="G57" s="117">
        <f t="shared" si="54"/>
        <v>6</v>
      </c>
      <c r="H57" s="118">
        <f t="shared" si="54"/>
        <v>2</v>
      </c>
      <c r="I57" s="62">
        <f t="shared" si="54"/>
        <v>8</v>
      </c>
      <c r="J57" s="117">
        <f t="shared" ref="J57:R57" si="55">J6+J7+J12+J16+J18+J22+J26+J27+J28+J33+J34+J35+J36+J37+J39+J48+J52+J20+J54</f>
        <v>1</v>
      </c>
      <c r="K57" s="118">
        <f t="shared" si="55"/>
        <v>0</v>
      </c>
      <c r="L57" s="62">
        <f t="shared" si="55"/>
        <v>1</v>
      </c>
      <c r="M57" s="117">
        <f t="shared" si="55"/>
        <v>1</v>
      </c>
      <c r="N57" s="118">
        <f t="shared" si="55"/>
        <v>4</v>
      </c>
      <c r="O57" s="62">
        <f t="shared" si="55"/>
        <v>5</v>
      </c>
      <c r="P57" s="117">
        <f t="shared" si="55"/>
        <v>3</v>
      </c>
      <c r="Q57" s="118">
        <f t="shared" si="55"/>
        <v>1</v>
      </c>
      <c r="R57" s="62">
        <f t="shared" si="55"/>
        <v>4</v>
      </c>
      <c r="S57" s="117">
        <f>S38+S6+S7+S12+S16+S18+S22+S26+S27+S28+S33+S34+S35+S36+S37+S39+S48+S52+S20+S54</f>
        <v>5</v>
      </c>
      <c r="T57" s="118">
        <f t="shared" ref="T57:X57" si="56">T38+T6+T7+T12+T16+T18+T22+T26+T27+T28+T33+T34+T35+T36+T37+T39+T48+T52+T20+T54</f>
        <v>4</v>
      </c>
      <c r="U57" s="62">
        <f t="shared" si="56"/>
        <v>9</v>
      </c>
      <c r="V57" s="117">
        <f t="shared" si="56"/>
        <v>4</v>
      </c>
      <c r="W57" s="118">
        <f t="shared" si="56"/>
        <v>1</v>
      </c>
      <c r="X57" s="62">
        <f t="shared" si="56"/>
        <v>5</v>
      </c>
      <c r="Y57" s="119">
        <f>Y6+Y7+Y12+Y16+Y18+Y20+Y22+Y26+Y27+Y28+Y33+Y34+Y35+Y36+Y37+Y38+Y39+Y48+Y52+Y54</f>
        <v>56</v>
      </c>
      <c r="Z57" s="118">
        <f t="shared" ref="Z57:AA57" si="57">Z6+Z7+Z12+Z16+Z18+Z20+Z22+Z26+Z27+Z28+Z33+Z34+Z35+Z36+Z37+Z38+Z39+Z48+Z52+Z54</f>
        <v>29</v>
      </c>
      <c r="AA57" s="120">
        <f>AA6+AA7+AA12+AA16+AA18+AA20+AA22+AA26+AA27+AA28+AA33+AA34+AA35+AA36+AA37+AA38+AA39+AA48+AA52+AA54</f>
        <v>85</v>
      </c>
    </row>
    <row r="58" spans="1:27" s="1" customFormat="1" x14ac:dyDescent="0.2">
      <c r="A58" s="68" t="s">
        <v>46</v>
      </c>
      <c r="B58" s="69"/>
      <c r="C58" s="69" t="s">
        <v>3</v>
      </c>
      <c r="D58" s="121">
        <f>D8+D29+D23+D42+D44+D45</f>
        <v>3</v>
      </c>
      <c r="E58" s="118">
        <f>E8+E29+E23+E42+E44+E45</f>
        <v>1</v>
      </c>
      <c r="F58" s="62">
        <f t="shared" ref="F58:AA58" si="58">F8+F29+F23+F42+F44+F45</f>
        <v>4</v>
      </c>
      <c r="G58" s="118">
        <f t="shared" si="58"/>
        <v>1</v>
      </c>
      <c r="H58" s="118">
        <f t="shared" si="58"/>
        <v>0</v>
      </c>
      <c r="I58" s="62">
        <f t="shared" si="58"/>
        <v>1</v>
      </c>
      <c r="J58" s="118">
        <f t="shared" si="58"/>
        <v>0</v>
      </c>
      <c r="K58" s="118">
        <f t="shared" si="58"/>
        <v>0</v>
      </c>
      <c r="L58" s="62">
        <f t="shared" si="58"/>
        <v>0</v>
      </c>
      <c r="M58" s="118">
        <f t="shared" si="58"/>
        <v>0</v>
      </c>
      <c r="N58" s="118">
        <f t="shared" si="58"/>
        <v>1</v>
      </c>
      <c r="O58" s="62">
        <f t="shared" si="58"/>
        <v>1</v>
      </c>
      <c r="P58" s="118">
        <f t="shared" si="58"/>
        <v>0</v>
      </c>
      <c r="Q58" s="118">
        <f t="shared" si="58"/>
        <v>0</v>
      </c>
      <c r="R58" s="62">
        <f t="shared" si="58"/>
        <v>0</v>
      </c>
      <c r="S58" s="118">
        <f t="shared" si="58"/>
        <v>0</v>
      </c>
      <c r="T58" s="118">
        <f t="shared" si="58"/>
        <v>1</v>
      </c>
      <c r="U58" s="62">
        <f t="shared" si="58"/>
        <v>1</v>
      </c>
      <c r="V58" s="118">
        <f t="shared" si="58"/>
        <v>0</v>
      </c>
      <c r="W58" s="118">
        <f t="shared" si="58"/>
        <v>1</v>
      </c>
      <c r="X58" s="62">
        <f t="shared" si="58"/>
        <v>1</v>
      </c>
      <c r="Y58" s="63">
        <f>Y8+Y29+Y23+Y42+Y44+Y45</f>
        <v>4</v>
      </c>
      <c r="Z58" s="118">
        <f t="shared" si="58"/>
        <v>4</v>
      </c>
      <c r="AA58" s="120">
        <f>AA8+AA29+AA23+AA42+AA44+AA45</f>
        <v>8</v>
      </c>
    </row>
    <row r="59" spans="1:27" s="1" customFormat="1" ht="13.5" thickBot="1" x14ac:dyDescent="0.25">
      <c r="A59" s="68" t="s">
        <v>1</v>
      </c>
      <c r="B59" s="69"/>
      <c r="C59" s="69">
        <v>9</v>
      </c>
      <c r="D59" s="122">
        <f t="shared" ref="D59:AA59" si="59">D9+D13+D30+D49+D43</f>
        <v>1</v>
      </c>
      <c r="E59" s="123">
        <f>E9+E13+E30+E49+E43</f>
        <v>3</v>
      </c>
      <c r="F59" s="124">
        <f t="shared" si="59"/>
        <v>4</v>
      </c>
      <c r="G59" s="122">
        <f t="shared" si="59"/>
        <v>0</v>
      </c>
      <c r="H59" s="123">
        <f t="shared" si="59"/>
        <v>0</v>
      </c>
      <c r="I59" s="124">
        <f t="shared" si="59"/>
        <v>0</v>
      </c>
      <c r="J59" s="122">
        <f t="shared" si="59"/>
        <v>1</v>
      </c>
      <c r="K59" s="123">
        <f t="shared" si="59"/>
        <v>0</v>
      </c>
      <c r="L59" s="124">
        <f t="shared" si="59"/>
        <v>1</v>
      </c>
      <c r="M59" s="122">
        <f t="shared" si="59"/>
        <v>1</v>
      </c>
      <c r="N59" s="123">
        <f t="shared" si="59"/>
        <v>0</v>
      </c>
      <c r="O59" s="124">
        <f t="shared" si="59"/>
        <v>1</v>
      </c>
      <c r="P59" s="122">
        <f t="shared" si="59"/>
        <v>0</v>
      </c>
      <c r="Q59" s="123">
        <f t="shared" si="59"/>
        <v>0</v>
      </c>
      <c r="R59" s="124">
        <f t="shared" si="59"/>
        <v>0</v>
      </c>
      <c r="S59" s="122">
        <f t="shared" si="59"/>
        <v>3</v>
      </c>
      <c r="T59" s="123">
        <f t="shared" si="59"/>
        <v>1</v>
      </c>
      <c r="U59" s="124">
        <f t="shared" si="59"/>
        <v>4</v>
      </c>
      <c r="V59" s="122">
        <f t="shared" si="59"/>
        <v>0</v>
      </c>
      <c r="W59" s="123">
        <f t="shared" si="59"/>
        <v>1</v>
      </c>
      <c r="X59" s="124">
        <f t="shared" si="59"/>
        <v>1</v>
      </c>
      <c r="Y59" s="125">
        <f>Y9+Y13+Y30+Y49+Y43</f>
        <v>6</v>
      </c>
      <c r="Z59" s="126">
        <f t="shared" si="59"/>
        <v>5</v>
      </c>
      <c r="AA59" s="127">
        <f t="shared" si="59"/>
        <v>11</v>
      </c>
    </row>
    <row r="60" spans="1:27" s="1" customFormat="1" ht="13.5" thickBot="1" x14ac:dyDescent="0.25">
      <c r="A60" s="128" t="s">
        <v>0</v>
      </c>
      <c r="B60" s="129"/>
      <c r="C60" s="129"/>
      <c r="D60" s="130">
        <f>SUM(D57:D59)</f>
        <v>40</v>
      </c>
      <c r="E60" s="131">
        <f t="shared" ref="E60:X60" si="60">SUM(E57:E59)</f>
        <v>21</v>
      </c>
      <c r="F60" s="132">
        <f t="shared" si="60"/>
        <v>61</v>
      </c>
      <c r="G60" s="130">
        <f t="shared" si="60"/>
        <v>7</v>
      </c>
      <c r="H60" s="131">
        <f t="shared" si="60"/>
        <v>2</v>
      </c>
      <c r="I60" s="132">
        <f t="shared" si="60"/>
        <v>9</v>
      </c>
      <c r="J60" s="130">
        <f t="shared" si="60"/>
        <v>2</v>
      </c>
      <c r="K60" s="131">
        <f t="shared" si="60"/>
        <v>0</v>
      </c>
      <c r="L60" s="132">
        <f t="shared" si="60"/>
        <v>2</v>
      </c>
      <c r="M60" s="130">
        <f t="shared" si="60"/>
        <v>2</v>
      </c>
      <c r="N60" s="131">
        <f t="shared" si="60"/>
        <v>5</v>
      </c>
      <c r="O60" s="132">
        <f t="shared" si="60"/>
        <v>7</v>
      </c>
      <c r="P60" s="130">
        <f t="shared" si="60"/>
        <v>3</v>
      </c>
      <c r="Q60" s="131">
        <f t="shared" si="60"/>
        <v>1</v>
      </c>
      <c r="R60" s="132">
        <f t="shared" si="60"/>
        <v>4</v>
      </c>
      <c r="S60" s="130">
        <f t="shared" si="60"/>
        <v>8</v>
      </c>
      <c r="T60" s="131">
        <f t="shared" si="60"/>
        <v>6</v>
      </c>
      <c r="U60" s="132">
        <f t="shared" si="60"/>
        <v>14</v>
      </c>
      <c r="V60" s="130">
        <f t="shared" si="60"/>
        <v>4</v>
      </c>
      <c r="W60" s="131">
        <f t="shared" si="60"/>
        <v>3</v>
      </c>
      <c r="X60" s="132">
        <f t="shared" si="60"/>
        <v>7</v>
      </c>
      <c r="Y60" s="130">
        <f>D60+G60+J60+M60+P60+S60+V60</f>
        <v>66</v>
      </c>
      <c r="Z60" s="131">
        <f>E60+H60+K60+N60+Q60+T60+W60</f>
        <v>38</v>
      </c>
      <c r="AA60" s="132">
        <f>SUM(AA57:AA59)</f>
        <v>104</v>
      </c>
    </row>
    <row r="61" spans="1:27" s="20" customFormat="1" ht="13.5" thickBot="1" x14ac:dyDescent="0.25">
      <c r="A61" s="65"/>
      <c r="B61" s="66"/>
      <c r="C61" s="66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</row>
    <row r="62" spans="1:27" s="1" customFormat="1" ht="13.5" thickBot="1" x14ac:dyDescent="0.25">
      <c r="A62" s="134" t="s">
        <v>90</v>
      </c>
      <c r="B62" s="135"/>
      <c r="C62" s="135"/>
      <c r="D62" s="134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7"/>
    </row>
    <row r="63" spans="1:27" x14ac:dyDescent="0.2">
      <c r="A63" s="76"/>
      <c r="B63" s="69"/>
      <c r="C63" s="69"/>
      <c r="D63" s="70"/>
      <c r="E63" s="71"/>
      <c r="F63" s="72"/>
      <c r="G63" s="73"/>
      <c r="H63" s="73"/>
      <c r="I63" s="73"/>
      <c r="J63" s="70"/>
      <c r="K63" s="71"/>
      <c r="L63" s="72"/>
      <c r="M63" s="70"/>
      <c r="N63" s="73"/>
      <c r="O63" s="73"/>
      <c r="P63" s="70"/>
      <c r="Q63" s="71"/>
      <c r="R63" s="72"/>
      <c r="S63" s="73"/>
      <c r="T63" s="73"/>
      <c r="U63" s="73"/>
      <c r="V63" s="70"/>
      <c r="W63" s="71"/>
      <c r="X63" s="72"/>
      <c r="Y63" s="74"/>
      <c r="Z63" s="74"/>
      <c r="AA63" s="85"/>
    </row>
    <row r="64" spans="1:27" s="1" customFormat="1" x14ac:dyDescent="0.2">
      <c r="A64" s="76" t="s">
        <v>89</v>
      </c>
      <c r="B64" s="77">
        <v>3100</v>
      </c>
      <c r="C64" s="77">
        <v>7</v>
      </c>
      <c r="D64" s="78">
        <v>11</v>
      </c>
      <c r="E64" s="79">
        <v>20</v>
      </c>
      <c r="F64" s="21">
        <f>D64+E64</f>
        <v>31</v>
      </c>
      <c r="G64" s="76">
        <v>1</v>
      </c>
      <c r="H64" s="76">
        <v>2</v>
      </c>
      <c r="I64" s="93">
        <f>G64+H64</f>
        <v>3</v>
      </c>
      <c r="J64" s="78">
        <v>0</v>
      </c>
      <c r="K64" s="79">
        <v>0</v>
      </c>
      <c r="L64" s="21">
        <f>J64+K64</f>
        <v>0</v>
      </c>
      <c r="M64" s="78">
        <v>5</v>
      </c>
      <c r="N64" s="76">
        <v>0</v>
      </c>
      <c r="O64" s="93">
        <f>M64+N64</f>
        <v>5</v>
      </c>
      <c r="P64" s="78">
        <v>0</v>
      </c>
      <c r="Q64" s="79">
        <v>0</v>
      </c>
      <c r="R64" s="21">
        <f>P64+Q64</f>
        <v>0</v>
      </c>
      <c r="S64" s="76">
        <v>2</v>
      </c>
      <c r="T64" s="76">
        <v>1</v>
      </c>
      <c r="U64" s="93">
        <f>S64+T64</f>
        <v>3</v>
      </c>
      <c r="V64" s="78">
        <v>3</v>
      </c>
      <c r="W64" s="79">
        <v>2</v>
      </c>
      <c r="X64" s="21">
        <f>V64+W64</f>
        <v>5</v>
      </c>
      <c r="Y64" s="97">
        <f>D64+G64+J64+M64+P64+S64+V64</f>
        <v>22</v>
      </c>
      <c r="Z64" s="97">
        <f>E64+H64+K64+N64+Q64+T64+W64</f>
        <v>25</v>
      </c>
      <c r="AA64" s="110">
        <f>F64+I64+L64+O64+R64+U64+X64</f>
        <v>47</v>
      </c>
    </row>
    <row r="65" spans="1:27" s="1" customFormat="1" ht="13.5" thickBot="1" x14ac:dyDescent="0.25">
      <c r="A65" s="76" t="s">
        <v>88</v>
      </c>
      <c r="B65" s="77">
        <v>3100</v>
      </c>
      <c r="C65" s="77">
        <v>8</v>
      </c>
      <c r="D65" s="78">
        <v>0</v>
      </c>
      <c r="E65" s="79">
        <v>0</v>
      </c>
      <c r="F65" s="21">
        <f>D65+E65</f>
        <v>0</v>
      </c>
      <c r="G65" s="76">
        <v>0</v>
      </c>
      <c r="H65" s="76">
        <v>0</v>
      </c>
      <c r="I65" s="93">
        <f>G65+H65</f>
        <v>0</v>
      </c>
      <c r="J65" s="78">
        <v>0</v>
      </c>
      <c r="K65" s="79">
        <v>0</v>
      </c>
      <c r="L65" s="21">
        <f>J65+K65</f>
        <v>0</v>
      </c>
      <c r="M65" s="78">
        <v>0</v>
      </c>
      <c r="N65" s="76">
        <v>0</v>
      </c>
      <c r="O65" s="93">
        <f>M65+N65</f>
        <v>0</v>
      </c>
      <c r="P65" s="78">
        <v>0</v>
      </c>
      <c r="Q65" s="79">
        <v>0</v>
      </c>
      <c r="R65" s="21">
        <f>P65+Q65</f>
        <v>0</v>
      </c>
      <c r="S65" s="76">
        <v>0</v>
      </c>
      <c r="T65" s="76">
        <v>0</v>
      </c>
      <c r="U65" s="93">
        <f>S65+T65</f>
        <v>0</v>
      </c>
      <c r="V65" s="78">
        <v>0</v>
      </c>
      <c r="W65" s="79">
        <v>0</v>
      </c>
      <c r="X65" s="21">
        <f>V65+W65</f>
        <v>0</v>
      </c>
      <c r="Y65" s="97">
        <f t="shared" ref="Y65:Y66" si="61">D65+G65+J65+M65+P65+S65+V65</f>
        <v>0</v>
      </c>
      <c r="Z65" s="97">
        <f t="shared" ref="Z65:Z66" si="62">E65+H65+K65+N65+Q65+T65+W65</f>
        <v>0</v>
      </c>
      <c r="AA65" s="110">
        <f t="shared" ref="AA65:AA66" si="63">F65+I65+L65+O65+R65+U65+X65</f>
        <v>0</v>
      </c>
    </row>
    <row r="66" spans="1:27" s="1" customFormat="1" ht="13.5" thickBot="1" x14ac:dyDescent="0.25">
      <c r="A66" s="83" t="s">
        <v>87</v>
      </c>
      <c r="B66" s="66"/>
      <c r="C66" s="66"/>
      <c r="D66" s="18">
        <f t="shared" ref="D66:X66" si="64">SUBTOTAL(9,D64:D65)</f>
        <v>11</v>
      </c>
      <c r="E66" s="17">
        <f>SUBTOTAL(9,E64:E65)</f>
        <v>20</v>
      </c>
      <c r="F66" s="16">
        <f t="shared" si="64"/>
        <v>31</v>
      </c>
      <c r="G66" s="17">
        <f t="shared" si="64"/>
        <v>1</v>
      </c>
      <c r="H66" s="17">
        <f t="shared" si="64"/>
        <v>2</v>
      </c>
      <c r="I66" s="17">
        <f t="shared" si="64"/>
        <v>3</v>
      </c>
      <c r="J66" s="18">
        <f t="shared" si="64"/>
        <v>0</v>
      </c>
      <c r="K66" s="17">
        <f t="shared" si="64"/>
        <v>0</v>
      </c>
      <c r="L66" s="16">
        <f t="shared" si="64"/>
        <v>0</v>
      </c>
      <c r="M66" s="18">
        <f t="shared" si="64"/>
        <v>5</v>
      </c>
      <c r="N66" s="17">
        <f t="shared" si="64"/>
        <v>0</v>
      </c>
      <c r="O66" s="17">
        <f t="shared" si="64"/>
        <v>5</v>
      </c>
      <c r="P66" s="18">
        <f t="shared" si="64"/>
        <v>0</v>
      </c>
      <c r="Q66" s="17">
        <f t="shared" si="64"/>
        <v>0</v>
      </c>
      <c r="R66" s="16">
        <f t="shared" si="64"/>
        <v>0</v>
      </c>
      <c r="S66" s="17">
        <f t="shared" si="64"/>
        <v>2</v>
      </c>
      <c r="T66" s="17">
        <f t="shared" si="64"/>
        <v>1</v>
      </c>
      <c r="U66" s="17">
        <f t="shared" si="64"/>
        <v>3</v>
      </c>
      <c r="V66" s="18">
        <f t="shared" si="64"/>
        <v>3</v>
      </c>
      <c r="W66" s="17">
        <f t="shared" si="64"/>
        <v>2</v>
      </c>
      <c r="X66" s="16">
        <f t="shared" si="64"/>
        <v>5</v>
      </c>
      <c r="Y66" s="94">
        <f t="shared" si="61"/>
        <v>22</v>
      </c>
      <c r="Z66" s="94">
        <f t="shared" si="62"/>
        <v>25</v>
      </c>
      <c r="AA66" s="95">
        <f t="shared" si="63"/>
        <v>47</v>
      </c>
    </row>
    <row r="67" spans="1:27" x14ac:dyDescent="0.2">
      <c r="A67" s="76"/>
      <c r="B67" s="69"/>
      <c r="C67" s="69"/>
      <c r="D67" s="70"/>
      <c r="E67" s="71"/>
      <c r="F67" s="72"/>
      <c r="G67" s="73"/>
      <c r="H67" s="73"/>
      <c r="I67" s="73"/>
      <c r="J67" s="70"/>
      <c r="K67" s="71"/>
      <c r="L67" s="72"/>
      <c r="M67" s="70"/>
      <c r="N67" s="73"/>
      <c r="O67" s="73"/>
      <c r="P67" s="70"/>
      <c r="Q67" s="71"/>
      <c r="R67" s="72"/>
      <c r="S67" s="73"/>
      <c r="T67" s="73"/>
      <c r="U67" s="73"/>
      <c r="V67" s="70"/>
      <c r="W67" s="71"/>
      <c r="X67" s="72"/>
      <c r="Y67" s="74"/>
      <c r="Z67" s="74"/>
      <c r="AA67" s="85"/>
    </row>
    <row r="68" spans="1:27" s="14" customFormat="1" x14ac:dyDescent="0.2">
      <c r="A68" s="68" t="s">
        <v>86</v>
      </c>
      <c r="B68" s="69">
        <v>3705</v>
      </c>
      <c r="C68" s="69">
        <v>8</v>
      </c>
      <c r="D68" s="86">
        <v>1</v>
      </c>
      <c r="E68" s="87">
        <v>0</v>
      </c>
      <c r="F68" s="62">
        <f>D68+E68</f>
        <v>1</v>
      </c>
      <c r="G68" s="68">
        <v>0</v>
      </c>
      <c r="H68" s="68">
        <v>0</v>
      </c>
      <c r="I68" s="88">
        <f>G68+H68</f>
        <v>0</v>
      </c>
      <c r="J68" s="86">
        <v>0</v>
      </c>
      <c r="K68" s="87">
        <v>0</v>
      </c>
      <c r="L68" s="62">
        <f>J68+K68</f>
        <v>0</v>
      </c>
      <c r="M68" s="86">
        <v>0</v>
      </c>
      <c r="N68" s="68">
        <v>0</v>
      </c>
      <c r="O68" s="88">
        <f>M68+N68</f>
        <v>0</v>
      </c>
      <c r="P68" s="86">
        <v>0</v>
      </c>
      <c r="Q68" s="87">
        <v>0</v>
      </c>
      <c r="R68" s="62">
        <f>P68+Q68</f>
        <v>0</v>
      </c>
      <c r="S68" s="68">
        <v>0</v>
      </c>
      <c r="T68" s="68">
        <v>0</v>
      </c>
      <c r="U68" s="88">
        <f>S68+T68</f>
        <v>0</v>
      </c>
      <c r="V68" s="86">
        <v>0</v>
      </c>
      <c r="W68" s="87">
        <v>0</v>
      </c>
      <c r="X68" s="62">
        <f>V68+W68</f>
        <v>0</v>
      </c>
      <c r="Y68" s="89">
        <f>D68+G68+J68+M68+P68+S68+V68</f>
        <v>1</v>
      </c>
      <c r="Z68" s="89">
        <f>E68+H68+K68+N68+Q68+T68+W68</f>
        <v>0</v>
      </c>
      <c r="AA68" s="120">
        <f>F68+I68+L68+O68+R68+U68+X68</f>
        <v>1</v>
      </c>
    </row>
    <row r="69" spans="1:27" x14ac:dyDescent="0.2">
      <c r="A69" s="76"/>
      <c r="B69" s="69"/>
      <c r="C69" s="69"/>
      <c r="D69" s="70"/>
      <c r="E69" s="71"/>
      <c r="F69" s="72"/>
      <c r="G69" s="73"/>
      <c r="H69" s="73"/>
      <c r="I69" s="73"/>
      <c r="J69" s="70"/>
      <c r="K69" s="71"/>
      <c r="L69" s="72"/>
      <c r="M69" s="70"/>
      <c r="N69" s="73"/>
      <c r="O69" s="73"/>
      <c r="P69" s="70"/>
      <c r="Q69" s="71"/>
      <c r="R69" s="72"/>
      <c r="S69" s="73"/>
      <c r="T69" s="73"/>
      <c r="U69" s="73"/>
      <c r="V69" s="70"/>
      <c r="W69" s="71"/>
      <c r="X69" s="72"/>
      <c r="Y69" s="74"/>
      <c r="Z69" s="74"/>
      <c r="AA69" s="85"/>
    </row>
    <row r="70" spans="1:27" s="14" customFormat="1" x14ac:dyDescent="0.2">
      <c r="A70" s="68" t="s">
        <v>85</v>
      </c>
      <c r="B70" s="69">
        <v>3201</v>
      </c>
      <c r="C70" s="69">
        <v>8</v>
      </c>
      <c r="D70" s="86">
        <v>1</v>
      </c>
      <c r="E70" s="87">
        <v>0</v>
      </c>
      <c r="F70" s="62">
        <f>D70+E70</f>
        <v>1</v>
      </c>
      <c r="G70" s="68">
        <v>0</v>
      </c>
      <c r="H70" s="68">
        <v>0</v>
      </c>
      <c r="I70" s="88">
        <f>G70+H70</f>
        <v>0</v>
      </c>
      <c r="J70" s="86">
        <v>0</v>
      </c>
      <c r="K70" s="87">
        <v>0</v>
      </c>
      <c r="L70" s="62">
        <f>J70+K70</f>
        <v>0</v>
      </c>
      <c r="M70" s="86">
        <v>0</v>
      </c>
      <c r="N70" s="68">
        <v>0</v>
      </c>
      <c r="O70" s="88">
        <f>M70+N70</f>
        <v>0</v>
      </c>
      <c r="P70" s="86">
        <v>0</v>
      </c>
      <c r="Q70" s="87">
        <v>0</v>
      </c>
      <c r="R70" s="62">
        <f>P70+Q70</f>
        <v>0</v>
      </c>
      <c r="S70" s="68">
        <v>0</v>
      </c>
      <c r="T70" s="68">
        <v>0</v>
      </c>
      <c r="U70" s="88">
        <f>S70+T70</f>
        <v>0</v>
      </c>
      <c r="V70" s="86">
        <v>0</v>
      </c>
      <c r="W70" s="87">
        <v>0</v>
      </c>
      <c r="X70" s="62">
        <f>V70+W70</f>
        <v>0</v>
      </c>
      <c r="Y70" s="89">
        <f>D70+G70+J70+M70+P70+S70+V70</f>
        <v>1</v>
      </c>
      <c r="Z70" s="89">
        <f>E70+H70+K70+N70+Q70+T70+W70</f>
        <v>0</v>
      </c>
      <c r="AA70" s="120">
        <f>F70+I70+L70+O70+R70+U70+X70</f>
        <v>1</v>
      </c>
    </row>
    <row r="71" spans="1:27" x14ac:dyDescent="0.2">
      <c r="A71" s="87"/>
      <c r="B71" s="90"/>
      <c r="C71" s="90"/>
      <c r="D71" s="70"/>
      <c r="E71" s="71"/>
      <c r="F71" s="72"/>
      <c r="G71" s="71"/>
      <c r="H71" s="71"/>
      <c r="I71" s="71"/>
      <c r="J71" s="70"/>
      <c r="K71" s="71"/>
      <c r="L71" s="72"/>
      <c r="M71" s="70"/>
      <c r="N71" s="71"/>
      <c r="O71" s="71"/>
      <c r="P71" s="70"/>
      <c r="Q71" s="71"/>
      <c r="R71" s="72"/>
      <c r="S71" s="71"/>
      <c r="T71" s="71"/>
      <c r="U71" s="71"/>
      <c r="V71" s="70"/>
      <c r="W71" s="71"/>
      <c r="X71" s="72"/>
      <c r="Y71" s="91"/>
      <c r="Z71" s="91"/>
      <c r="AA71" s="85"/>
    </row>
    <row r="72" spans="1:27" s="1" customFormat="1" x14ac:dyDescent="0.2">
      <c r="A72" s="61" t="s">
        <v>166</v>
      </c>
      <c r="B72" s="92">
        <v>3300</v>
      </c>
      <c r="C72" s="92">
        <v>7</v>
      </c>
      <c r="D72" s="78">
        <v>0</v>
      </c>
      <c r="E72" s="79">
        <v>0</v>
      </c>
      <c r="F72" s="21">
        <f>D72+E72</f>
        <v>0</v>
      </c>
      <c r="G72" s="79">
        <v>0</v>
      </c>
      <c r="H72" s="79">
        <v>0</v>
      </c>
      <c r="I72" s="80">
        <f>G72+H72</f>
        <v>0</v>
      </c>
      <c r="J72" s="78">
        <v>0</v>
      </c>
      <c r="K72" s="79">
        <v>0</v>
      </c>
      <c r="L72" s="21">
        <f>J72+K72</f>
        <v>0</v>
      </c>
      <c r="M72" s="78">
        <v>0</v>
      </c>
      <c r="N72" s="79">
        <v>0</v>
      </c>
      <c r="O72" s="80">
        <f>M72+N72</f>
        <v>0</v>
      </c>
      <c r="P72" s="78">
        <v>0</v>
      </c>
      <c r="Q72" s="79">
        <v>0</v>
      </c>
      <c r="R72" s="21">
        <f>P72+Q72</f>
        <v>0</v>
      </c>
      <c r="S72" s="79">
        <v>0</v>
      </c>
      <c r="T72" s="79">
        <v>0</v>
      </c>
      <c r="U72" s="80">
        <f>S72+T72</f>
        <v>0</v>
      </c>
      <c r="V72" s="78">
        <v>0</v>
      </c>
      <c r="W72" s="79">
        <v>0</v>
      </c>
      <c r="X72" s="21">
        <f>V72+W72</f>
        <v>0</v>
      </c>
      <c r="Y72" s="81">
        <f t="shared" ref="Y72:Y78" si="65">D72+G72+J72+M72+P72+S72+V72</f>
        <v>0</v>
      </c>
      <c r="Z72" s="81">
        <f t="shared" ref="Z72:Z78" si="66">E72+H72+K72+N72+Q72+T72+W72</f>
        <v>0</v>
      </c>
      <c r="AA72" s="110">
        <f t="shared" ref="AA72:AA78" si="67">F72+I72+L72+O72+R72+U72+X72</f>
        <v>0</v>
      </c>
    </row>
    <row r="73" spans="1:27" s="1" customFormat="1" x14ac:dyDescent="0.2">
      <c r="A73" s="61" t="s">
        <v>84</v>
      </c>
      <c r="B73" s="92">
        <v>3301</v>
      </c>
      <c r="C73" s="92">
        <v>8</v>
      </c>
      <c r="D73" s="78">
        <v>1</v>
      </c>
      <c r="E73" s="79">
        <v>0</v>
      </c>
      <c r="F73" s="21">
        <f>D73+E73</f>
        <v>1</v>
      </c>
      <c r="G73" s="79">
        <v>0</v>
      </c>
      <c r="H73" s="79">
        <v>0</v>
      </c>
      <c r="I73" s="80">
        <f>G73+H73</f>
        <v>0</v>
      </c>
      <c r="J73" s="78">
        <v>0</v>
      </c>
      <c r="K73" s="79">
        <v>0</v>
      </c>
      <c r="L73" s="21">
        <f>J73+K73</f>
        <v>0</v>
      </c>
      <c r="M73" s="78">
        <v>0</v>
      </c>
      <c r="N73" s="79">
        <v>0</v>
      </c>
      <c r="O73" s="80">
        <f>M73+N73</f>
        <v>0</v>
      </c>
      <c r="P73" s="78">
        <v>0</v>
      </c>
      <c r="Q73" s="79">
        <v>0</v>
      </c>
      <c r="R73" s="21">
        <f>P73+Q73</f>
        <v>0</v>
      </c>
      <c r="S73" s="79">
        <v>0</v>
      </c>
      <c r="T73" s="79">
        <v>0</v>
      </c>
      <c r="U73" s="80">
        <f>S73+T73</f>
        <v>0</v>
      </c>
      <c r="V73" s="78">
        <v>0</v>
      </c>
      <c r="W73" s="79">
        <v>0</v>
      </c>
      <c r="X73" s="21">
        <f>V73+W73</f>
        <v>0</v>
      </c>
      <c r="Y73" s="81">
        <f t="shared" ref="Y73" si="68">D73+G73+J73+M73+P73+S73+V73</f>
        <v>1</v>
      </c>
      <c r="Z73" s="81">
        <f t="shared" ref="Z73" si="69">E73+H73+K73+N73+Q73+T73+W73</f>
        <v>0</v>
      </c>
      <c r="AA73" s="110">
        <f>F73+I73+L73+O73+R73+U73+X73</f>
        <v>1</v>
      </c>
    </row>
    <row r="74" spans="1:27" s="1" customFormat="1" x14ac:dyDescent="0.2">
      <c r="A74" s="79" t="s">
        <v>83</v>
      </c>
      <c r="B74" s="92">
        <v>3900</v>
      </c>
      <c r="C74" s="92">
        <v>7</v>
      </c>
      <c r="D74" s="78">
        <v>23</v>
      </c>
      <c r="E74" s="79">
        <v>54</v>
      </c>
      <c r="F74" s="21">
        <f>D74+E74</f>
        <v>77</v>
      </c>
      <c r="G74" s="79">
        <v>0</v>
      </c>
      <c r="H74" s="79">
        <v>1</v>
      </c>
      <c r="I74" s="80">
        <f>G74+H74</f>
        <v>1</v>
      </c>
      <c r="J74" s="78">
        <v>0</v>
      </c>
      <c r="K74" s="79">
        <v>0</v>
      </c>
      <c r="L74" s="80">
        <f>J74+K74</f>
        <v>0</v>
      </c>
      <c r="M74" s="78">
        <v>1</v>
      </c>
      <c r="N74" s="79">
        <v>4</v>
      </c>
      <c r="O74" s="80">
        <f>M74+N74</f>
        <v>5</v>
      </c>
      <c r="P74" s="78">
        <v>1</v>
      </c>
      <c r="Q74" s="79">
        <v>2</v>
      </c>
      <c r="R74" s="21">
        <f>P74+Q74</f>
        <v>3</v>
      </c>
      <c r="S74" s="79">
        <v>3</v>
      </c>
      <c r="T74" s="79">
        <v>1</v>
      </c>
      <c r="U74" s="80">
        <f>S74+T74</f>
        <v>4</v>
      </c>
      <c r="V74" s="78">
        <v>0</v>
      </c>
      <c r="W74" s="79">
        <v>4</v>
      </c>
      <c r="X74" s="21">
        <f>V74+W74</f>
        <v>4</v>
      </c>
      <c r="Y74" s="81">
        <f t="shared" si="65"/>
        <v>28</v>
      </c>
      <c r="Z74" s="81">
        <f t="shared" si="66"/>
        <v>66</v>
      </c>
      <c r="AA74" s="110">
        <f t="shared" si="67"/>
        <v>94</v>
      </c>
    </row>
    <row r="75" spans="1:27" s="1" customFormat="1" x14ac:dyDescent="0.2">
      <c r="A75" s="79" t="s">
        <v>82</v>
      </c>
      <c r="B75" s="92">
        <v>3901</v>
      </c>
      <c r="C75" s="92">
        <v>7</v>
      </c>
      <c r="D75" s="78">
        <v>2</v>
      </c>
      <c r="E75" s="79">
        <v>5</v>
      </c>
      <c r="F75" s="21">
        <f>D75+E75</f>
        <v>7</v>
      </c>
      <c r="G75" s="79">
        <v>0</v>
      </c>
      <c r="H75" s="79">
        <v>0</v>
      </c>
      <c r="I75" s="80">
        <f>G75+H75</f>
        <v>0</v>
      </c>
      <c r="J75" s="78">
        <v>0</v>
      </c>
      <c r="K75" s="79">
        <v>0</v>
      </c>
      <c r="L75" s="21">
        <f>J75+K75</f>
        <v>0</v>
      </c>
      <c r="M75" s="78">
        <v>1</v>
      </c>
      <c r="N75" s="79">
        <v>3</v>
      </c>
      <c r="O75" s="80">
        <f>M75+N75</f>
        <v>4</v>
      </c>
      <c r="P75" s="78">
        <v>0</v>
      </c>
      <c r="Q75" s="79">
        <v>0</v>
      </c>
      <c r="R75" s="21">
        <f>P75+Q75</f>
        <v>0</v>
      </c>
      <c r="S75" s="79">
        <v>0</v>
      </c>
      <c r="T75" s="79">
        <v>4</v>
      </c>
      <c r="U75" s="80">
        <f>S75+T75</f>
        <v>4</v>
      </c>
      <c r="V75" s="78">
        <v>1</v>
      </c>
      <c r="W75" s="79">
        <v>0</v>
      </c>
      <c r="X75" s="21">
        <f>V75+W75</f>
        <v>1</v>
      </c>
      <c r="Y75" s="81">
        <f t="shared" si="65"/>
        <v>4</v>
      </c>
      <c r="Z75" s="81">
        <f t="shared" si="66"/>
        <v>12</v>
      </c>
      <c r="AA75" s="110">
        <f t="shared" si="67"/>
        <v>16</v>
      </c>
    </row>
    <row r="76" spans="1:27" s="1" customFormat="1" x14ac:dyDescent="0.2">
      <c r="A76" s="79" t="s">
        <v>81</v>
      </c>
      <c r="B76" s="92">
        <v>3900</v>
      </c>
      <c r="C76" s="92">
        <v>8</v>
      </c>
      <c r="D76" s="78">
        <v>0</v>
      </c>
      <c r="E76" s="79">
        <v>0</v>
      </c>
      <c r="F76" s="21">
        <f>D76+E76</f>
        <v>0</v>
      </c>
      <c r="G76" s="79">
        <v>0</v>
      </c>
      <c r="H76" s="79">
        <v>0</v>
      </c>
      <c r="I76" s="80">
        <f>G76+H76</f>
        <v>0</v>
      </c>
      <c r="J76" s="78">
        <v>0</v>
      </c>
      <c r="K76" s="79">
        <v>0</v>
      </c>
      <c r="L76" s="21">
        <f>J76+K76</f>
        <v>0</v>
      </c>
      <c r="M76" s="78">
        <v>0</v>
      </c>
      <c r="N76" s="79">
        <v>0</v>
      </c>
      <c r="O76" s="80">
        <f>M76+N76</f>
        <v>0</v>
      </c>
      <c r="P76" s="78">
        <v>0</v>
      </c>
      <c r="Q76" s="79">
        <v>0</v>
      </c>
      <c r="R76" s="21">
        <f>P76+Q76</f>
        <v>0</v>
      </c>
      <c r="S76" s="79">
        <v>0</v>
      </c>
      <c r="T76" s="79">
        <v>0</v>
      </c>
      <c r="U76" s="80">
        <f>S76+T76</f>
        <v>0</v>
      </c>
      <c r="V76" s="78">
        <v>0</v>
      </c>
      <c r="W76" s="79">
        <v>0</v>
      </c>
      <c r="X76" s="21">
        <f>V76+W76</f>
        <v>0</v>
      </c>
      <c r="Y76" s="81">
        <f t="shared" si="65"/>
        <v>0</v>
      </c>
      <c r="Z76" s="81">
        <f t="shared" si="66"/>
        <v>0</v>
      </c>
      <c r="AA76" s="110">
        <f t="shared" si="67"/>
        <v>0</v>
      </c>
    </row>
    <row r="77" spans="1:27" s="1" customFormat="1" ht="13.5" thickBot="1" x14ac:dyDescent="0.25">
      <c r="A77" s="76" t="s">
        <v>80</v>
      </c>
      <c r="B77" s="77">
        <v>3305</v>
      </c>
      <c r="C77" s="77">
        <v>8</v>
      </c>
      <c r="D77" s="78">
        <v>0</v>
      </c>
      <c r="E77" s="79">
        <v>0</v>
      </c>
      <c r="F77" s="21">
        <f>D77+E77</f>
        <v>0</v>
      </c>
      <c r="G77" s="76">
        <v>0</v>
      </c>
      <c r="H77" s="76">
        <v>0</v>
      </c>
      <c r="I77" s="93">
        <f>G77+H77</f>
        <v>0</v>
      </c>
      <c r="J77" s="78">
        <v>0</v>
      </c>
      <c r="K77" s="79">
        <v>0</v>
      </c>
      <c r="L77" s="21">
        <f>J77+K77</f>
        <v>0</v>
      </c>
      <c r="M77" s="78">
        <v>0</v>
      </c>
      <c r="N77" s="76">
        <v>0</v>
      </c>
      <c r="O77" s="93">
        <f>M77+N77</f>
        <v>0</v>
      </c>
      <c r="P77" s="78">
        <v>0</v>
      </c>
      <c r="Q77" s="79">
        <v>0</v>
      </c>
      <c r="R77" s="21">
        <f>P77+Q77</f>
        <v>0</v>
      </c>
      <c r="S77" s="76">
        <v>0</v>
      </c>
      <c r="T77" s="76">
        <v>0</v>
      </c>
      <c r="U77" s="93">
        <f>S77+T77</f>
        <v>0</v>
      </c>
      <c r="V77" s="78">
        <v>0</v>
      </c>
      <c r="W77" s="79">
        <v>0</v>
      </c>
      <c r="X77" s="21">
        <f>V77+W77</f>
        <v>0</v>
      </c>
      <c r="Y77" s="81">
        <f t="shared" si="65"/>
        <v>0</v>
      </c>
      <c r="Z77" s="81">
        <f t="shared" si="66"/>
        <v>0</v>
      </c>
      <c r="AA77" s="110">
        <f t="shared" si="67"/>
        <v>0</v>
      </c>
    </row>
    <row r="78" spans="1:27" s="1" customFormat="1" ht="13.5" thickBot="1" x14ac:dyDescent="0.25">
      <c r="A78" s="83" t="s">
        <v>79</v>
      </c>
      <c r="B78" s="66"/>
      <c r="C78" s="66"/>
      <c r="D78" s="18">
        <f t="shared" ref="D78:X78" si="70">SUBTOTAL(9,D72:D77)</f>
        <v>26</v>
      </c>
      <c r="E78" s="17">
        <f>SUBTOTAL(9,E72:E77)</f>
        <v>59</v>
      </c>
      <c r="F78" s="16">
        <f t="shared" si="70"/>
        <v>85</v>
      </c>
      <c r="G78" s="17">
        <f t="shared" si="70"/>
        <v>0</v>
      </c>
      <c r="H78" s="17">
        <f t="shared" si="70"/>
        <v>1</v>
      </c>
      <c r="I78" s="17">
        <f t="shared" si="70"/>
        <v>1</v>
      </c>
      <c r="J78" s="18">
        <f t="shared" si="70"/>
        <v>0</v>
      </c>
      <c r="K78" s="17">
        <f t="shared" si="70"/>
        <v>0</v>
      </c>
      <c r="L78" s="16">
        <f t="shared" si="70"/>
        <v>0</v>
      </c>
      <c r="M78" s="18">
        <f t="shared" si="70"/>
        <v>2</v>
      </c>
      <c r="N78" s="17">
        <f t="shared" si="70"/>
        <v>7</v>
      </c>
      <c r="O78" s="17">
        <f t="shared" si="70"/>
        <v>9</v>
      </c>
      <c r="P78" s="18">
        <f t="shared" si="70"/>
        <v>1</v>
      </c>
      <c r="Q78" s="17">
        <f t="shared" si="70"/>
        <v>2</v>
      </c>
      <c r="R78" s="16">
        <f t="shared" si="70"/>
        <v>3</v>
      </c>
      <c r="S78" s="17">
        <f t="shared" si="70"/>
        <v>3</v>
      </c>
      <c r="T78" s="17">
        <f t="shared" si="70"/>
        <v>5</v>
      </c>
      <c r="U78" s="17">
        <f t="shared" si="70"/>
        <v>8</v>
      </c>
      <c r="V78" s="18">
        <f t="shared" si="70"/>
        <v>1</v>
      </c>
      <c r="W78" s="17">
        <f t="shared" si="70"/>
        <v>4</v>
      </c>
      <c r="X78" s="16">
        <f t="shared" si="70"/>
        <v>5</v>
      </c>
      <c r="Y78" s="94">
        <f t="shared" si="65"/>
        <v>33</v>
      </c>
      <c r="Z78" s="94">
        <f t="shared" si="66"/>
        <v>78</v>
      </c>
      <c r="AA78" s="95">
        <f t="shared" si="67"/>
        <v>111</v>
      </c>
    </row>
    <row r="79" spans="1:27" x14ac:dyDescent="0.2">
      <c r="A79" s="87"/>
      <c r="B79" s="90"/>
      <c r="C79" s="90"/>
      <c r="D79" s="70"/>
      <c r="E79" s="71"/>
      <c r="F79" s="72"/>
      <c r="G79" s="71"/>
      <c r="H79" s="71"/>
      <c r="I79" s="71"/>
      <c r="J79" s="70"/>
      <c r="K79" s="71"/>
      <c r="L79" s="72"/>
      <c r="M79" s="70"/>
      <c r="N79" s="71"/>
      <c r="O79" s="71"/>
      <c r="P79" s="70"/>
      <c r="Q79" s="71"/>
      <c r="R79" s="72"/>
      <c r="S79" s="71"/>
      <c r="T79" s="71"/>
      <c r="U79" s="71"/>
      <c r="V79" s="70"/>
      <c r="W79" s="71"/>
      <c r="X79" s="72"/>
      <c r="Y79" s="91"/>
      <c r="Z79" s="91"/>
      <c r="AA79" s="85"/>
    </row>
    <row r="80" spans="1:27" s="1" customFormat="1" x14ac:dyDescent="0.2">
      <c r="A80" s="79" t="s">
        <v>78</v>
      </c>
      <c r="B80" s="92">
        <v>3550</v>
      </c>
      <c r="C80" s="92">
        <v>7</v>
      </c>
      <c r="D80" s="78">
        <v>3</v>
      </c>
      <c r="E80" s="79">
        <v>6</v>
      </c>
      <c r="F80" s="21">
        <f>D80+E80</f>
        <v>9</v>
      </c>
      <c r="G80" s="79">
        <v>0</v>
      </c>
      <c r="H80" s="79">
        <v>0</v>
      </c>
      <c r="I80" s="80">
        <f>G80+H80</f>
        <v>0</v>
      </c>
      <c r="J80" s="78">
        <v>0</v>
      </c>
      <c r="K80" s="79">
        <v>0</v>
      </c>
      <c r="L80" s="21">
        <f>J80+K80</f>
        <v>0</v>
      </c>
      <c r="M80" s="78">
        <v>1</v>
      </c>
      <c r="N80" s="79">
        <v>0</v>
      </c>
      <c r="O80" s="80">
        <f>M80+N80</f>
        <v>1</v>
      </c>
      <c r="P80" s="78">
        <v>0</v>
      </c>
      <c r="Q80" s="79">
        <v>0</v>
      </c>
      <c r="R80" s="21">
        <f>P80+Q80</f>
        <v>0</v>
      </c>
      <c r="S80" s="79">
        <v>4</v>
      </c>
      <c r="T80" s="79">
        <v>0</v>
      </c>
      <c r="U80" s="80">
        <f>S80+T80</f>
        <v>4</v>
      </c>
      <c r="V80" s="78">
        <v>0</v>
      </c>
      <c r="W80" s="79">
        <v>0</v>
      </c>
      <c r="X80" s="21">
        <f>V80+W80</f>
        <v>0</v>
      </c>
      <c r="Y80" s="81">
        <f t="shared" ref="Y80:Y83" si="71">D80+G80+J80+M80+P80+S80+V80</f>
        <v>8</v>
      </c>
      <c r="Z80" s="81">
        <f t="shared" ref="Z80:Z83" si="72">E80+H80+K80+N80+Q80+T80+W80</f>
        <v>6</v>
      </c>
      <c r="AA80" s="110">
        <f t="shared" ref="AA80:AA83" si="73">F80+I80+L80+O80+R80+U80+X80</f>
        <v>14</v>
      </c>
    </row>
    <row r="81" spans="1:27" s="1" customFormat="1" x14ac:dyDescent="0.2">
      <c r="A81" s="61" t="s">
        <v>164</v>
      </c>
      <c r="B81" s="92">
        <v>3500</v>
      </c>
      <c r="C81" s="92">
        <v>7</v>
      </c>
      <c r="D81" s="78">
        <v>0</v>
      </c>
      <c r="E81" s="79">
        <v>0</v>
      </c>
      <c r="F81" s="21">
        <f>D81+E81</f>
        <v>0</v>
      </c>
      <c r="G81" s="79">
        <v>0</v>
      </c>
      <c r="H81" s="79">
        <v>0</v>
      </c>
      <c r="I81" s="80">
        <f>G81+H81</f>
        <v>0</v>
      </c>
      <c r="J81" s="78">
        <v>0</v>
      </c>
      <c r="K81" s="79">
        <v>0</v>
      </c>
      <c r="L81" s="21">
        <f>J81+K81</f>
        <v>0</v>
      </c>
      <c r="M81" s="78">
        <v>0</v>
      </c>
      <c r="N81" s="79">
        <v>0</v>
      </c>
      <c r="O81" s="80">
        <f>M81+N81</f>
        <v>0</v>
      </c>
      <c r="P81" s="78">
        <v>0</v>
      </c>
      <c r="Q81" s="79">
        <v>0</v>
      </c>
      <c r="R81" s="21">
        <f>P81+Q81</f>
        <v>0</v>
      </c>
      <c r="S81" s="79">
        <v>0</v>
      </c>
      <c r="T81" s="79">
        <v>0</v>
      </c>
      <c r="U81" s="80">
        <f>S81+T81</f>
        <v>0</v>
      </c>
      <c r="V81" s="78">
        <v>0</v>
      </c>
      <c r="W81" s="79">
        <v>0</v>
      </c>
      <c r="X81" s="21">
        <f>V81+W81</f>
        <v>0</v>
      </c>
      <c r="Y81" s="81">
        <f t="shared" si="71"/>
        <v>0</v>
      </c>
      <c r="Z81" s="81">
        <f t="shared" si="72"/>
        <v>0</v>
      </c>
      <c r="AA81" s="110">
        <f t="shared" si="73"/>
        <v>0</v>
      </c>
    </row>
    <row r="82" spans="1:27" s="1" customFormat="1" ht="13.5" thickBot="1" x14ac:dyDescent="0.25">
      <c r="A82" s="58" t="s">
        <v>163</v>
      </c>
      <c r="B82" s="77">
        <v>3501</v>
      </c>
      <c r="C82" s="77">
        <v>8</v>
      </c>
      <c r="D82" s="78">
        <v>0</v>
      </c>
      <c r="E82" s="79">
        <v>0</v>
      </c>
      <c r="F82" s="21">
        <f>D82+E82</f>
        <v>0</v>
      </c>
      <c r="G82" s="76">
        <v>0</v>
      </c>
      <c r="H82" s="76">
        <v>0</v>
      </c>
      <c r="I82" s="93">
        <f>G82+H82</f>
        <v>0</v>
      </c>
      <c r="J82" s="78">
        <v>0</v>
      </c>
      <c r="K82" s="79">
        <v>0</v>
      </c>
      <c r="L82" s="21">
        <f>J82+K82</f>
        <v>0</v>
      </c>
      <c r="M82" s="78">
        <v>0</v>
      </c>
      <c r="N82" s="76">
        <v>0</v>
      </c>
      <c r="O82" s="93">
        <f>M82+N82</f>
        <v>0</v>
      </c>
      <c r="P82" s="78">
        <v>0</v>
      </c>
      <c r="Q82" s="79">
        <v>0</v>
      </c>
      <c r="R82" s="21">
        <f>P82+Q82</f>
        <v>0</v>
      </c>
      <c r="S82" s="76">
        <v>0</v>
      </c>
      <c r="T82" s="76">
        <v>1</v>
      </c>
      <c r="U82" s="93">
        <f>S82+T82</f>
        <v>1</v>
      </c>
      <c r="V82" s="78">
        <v>0</v>
      </c>
      <c r="W82" s="79">
        <v>0</v>
      </c>
      <c r="X82" s="21">
        <f>V82+W82</f>
        <v>0</v>
      </c>
      <c r="Y82" s="81">
        <f t="shared" si="71"/>
        <v>0</v>
      </c>
      <c r="Z82" s="97">
        <f t="shared" si="72"/>
        <v>1</v>
      </c>
      <c r="AA82" s="110">
        <f t="shared" si="73"/>
        <v>1</v>
      </c>
    </row>
    <row r="83" spans="1:27" s="1" customFormat="1" ht="13.5" thickBot="1" x14ac:dyDescent="0.25">
      <c r="A83" s="83" t="s">
        <v>77</v>
      </c>
      <c r="B83" s="66"/>
      <c r="C83" s="66"/>
      <c r="D83" s="18">
        <f t="shared" ref="D83:X83" si="74">SUBTOTAL(9,D80:D82)</f>
        <v>3</v>
      </c>
      <c r="E83" s="17">
        <f t="shared" si="74"/>
        <v>6</v>
      </c>
      <c r="F83" s="16">
        <f t="shared" si="74"/>
        <v>9</v>
      </c>
      <c r="G83" s="18">
        <f t="shared" si="74"/>
        <v>0</v>
      </c>
      <c r="H83" s="17">
        <f t="shared" si="74"/>
        <v>0</v>
      </c>
      <c r="I83" s="17">
        <f t="shared" si="74"/>
        <v>0</v>
      </c>
      <c r="J83" s="18">
        <f t="shared" si="74"/>
        <v>0</v>
      </c>
      <c r="K83" s="17">
        <f t="shared" si="74"/>
        <v>0</v>
      </c>
      <c r="L83" s="16">
        <f t="shared" si="74"/>
        <v>0</v>
      </c>
      <c r="M83" s="18">
        <f t="shared" si="74"/>
        <v>1</v>
      </c>
      <c r="N83" s="17">
        <f t="shared" si="74"/>
        <v>0</v>
      </c>
      <c r="O83" s="17">
        <f t="shared" si="74"/>
        <v>1</v>
      </c>
      <c r="P83" s="18">
        <f t="shared" si="74"/>
        <v>0</v>
      </c>
      <c r="Q83" s="17">
        <f t="shared" si="74"/>
        <v>0</v>
      </c>
      <c r="R83" s="16">
        <f t="shared" si="74"/>
        <v>0</v>
      </c>
      <c r="S83" s="18">
        <f t="shared" si="74"/>
        <v>4</v>
      </c>
      <c r="T83" s="17">
        <f t="shared" si="74"/>
        <v>1</v>
      </c>
      <c r="U83" s="17">
        <f t="shared" si="74"/>
        <v>5</v>
      </c>
      <c r="V83" s="18">
        <f t="shared" si="74"/>
        <v>0</v>
      </c>
      <c r="W83" s="17">
        <f t="shared" si="74"/>
        <v>0</v>
      </c>
      <c r="X83" s="16">
        <f t="shared" si="74"/>
        <v>0</v>
      </c>
      <c r="Y83" s="94">
        <f t="shared" si="71"/>
        <v>8</v>
      </c>
      <c r="Z83" s="94">
        <f t="shared" si="72"/>
        <v>7</v>
      </c>
      <c r="AA83" s="95">
        <f t="shared" si="73"/>
        <v>15</v>
      </c>
    </row>
    <row r="84" spans="1:27" x14ac:dyDescent="0.2">
      <c r="A84" s="76"/>
      <c r="B84" s="69"/>
      <c r="C84" s="69"/>
      <c r="D84" s="70"/>
      <c r="E84" s="71"/>
      <c r="F84" s="72"/>
      <c r="G84" s="73"/>
      <c r="H84" s="73"/>
      <c r="I84" s="73"/>
      <c r="J84" s="70"/>
      <c r="K84" s="71"/>
      <c r="L84" s="72"/>
      <c r="M84" s="70"/>
      <c r="N84" s="73"/>
      <c r="O84" s="73"/>
      <c r="P84" s="70"/>
      <c r="Q84" s="71"/>
      <c r="R84" s="72"/>
      <c r="S84" s="73"/>
      <c r="T84" s="73"/>
      <c r="U84" s="73"/>
      <c r="V84" s="70"/>
      <c r="W84" s="71"/>
      <c r="X84" s="72"/>
      <c r="Y84" s="74"/>
      <c r="Z84" s="74"/>
      <c r="AA84" s="85"/>
    </row>
    <row r="85" spans="1:27" s="14" customFormat="1" x14ac:dyDescent="0.2">
      <c r="A85" s="87" t="s">
        <v>76</v>
      </c>
      <c r="B85" s="90">
        <v>3600</v>
      </c>
      <c r="C85" s="90">
        <v>8</v>
      </c>
      <c r="D85" s="86">
        <v>0</v>
      </c>
      <c r="E85" s="87">
        <v>0</v>
      </c>
      <c r="F85" s="62">
        <f>D85+E85</f>
        <v>0</v>
      </c>
      <c r="G85" s="87">
        <v>0</v>
      </c>
      <c r="H85" s="87">
        <v>0</v>
      </c>
      <c r="I85" s="118">
        <f>G85+H85</f>
        <v>0</v>
      </c>
      <c r="J85" s="86">
        <v>0</v>
      </c>
      <c r="K85" s="87">
        <v>0</v>
      </c>
      <c r="L85" s="62">
        <f>J85+K85</f>
        <v>0</v>
      </c>
      <c r="M85" s="86">
        <v>0</v>
      </c>
      <c r="N85" s="87">
        <v>0</v>
      </c>
      <c r="O85" s="118">
        <f>M85+N85</f>
        <v>0</v>
      </c>
      <c r="P85" s="86">
        <v>0</v>
      </c>
      <c r="Q85" s="87">
        <v>0</v>
      </c>
      <c r="R85" s="62">
        <f>P85+Q85</f>
        <v>0</v>
      </c>
      <c r="S85" s="87">
        <v>1</v>
      </c>
      <c r="T85" s="87">
        <v>0</v>
      </c>
      <c r="U85" s="118">
        <f>S85+T85</f>
        <v>1</v>
      </c>
      <c r="V85" s="86">
        <v>0</v>
      </c>
      <c r="W85" s="87">
        <v>0</v>
      </c>
      <c r="X85" s="62">
        <f>V85+W85</f>
        <v>0</v>
      </c>
      <c r="Y85" s="63">
        <f>D85+G85+J85+M85+P85+S85+V85</f>
        <v>1</v>
      </c>
      <c r="Z85" s="63">
        <f>E85+H85+K85+N85+Q85+T85+W85</f>
        <v>0</v>
      </c>
      <c r="AA85" s="120">
        <f>F85+I85+L85+O85+R85+U85+X85</f>
        <v>1</v>
      </c>
    </row>
    <row r="86" spans="1:27" x14ac:dyDescent="0.2">
      <c r="A86" s="76"/>
      <c r="B86" s="69"/>
      <c r="C86" s="69"/>
      <c r="D86" s="70"/>
      <c r="E86" s="71"/>
      <c r="F86" s="72"/>
      <c r="G86" s="73"/>
      <c r="H86" s="73"/>
      <c r="I86" s="73"/>
      <c r="J86" s="70"/>
      <c r="K86" s="71"/>
      <c r="L86" s="72"/>
      <c r="M86" s="70"/>
      <c r="N86" s="73"/>
      <c r="O86" s="73"/>
      <c r="P86" s="70"/>
      <c r="Q86" s="71"/>
      <c r="R86" s="72"/>
      <c r="S86" s="73"/>
      <c r="T86" s="73"/>
      <c r="U86" s="73"/>
      <c r="V86" s="70"/>
      <c r="W86" s="71"/>
      <c r="X86" s="72"/>
      <c r="Y86" s="74"/>
      <c r="Z86" s="74"/>
      <c r="AA86" s="85"/>
    </row>
    <row r="87" spans="1:27" s="14" customFormat="1" x14ac:dyDescent="0.2">
      <c r="A87" s="68" t="s">
        <v>162</v>
      </c>
      <c r="B87" s="69">
        <v>3400</v>
      </c>
      <c r="C87" s="69">
        <v>7</v>
      </c>
      <c r="D87" s="86">
        <v>0</v>
      </c>
      <c r="E87" s="87">
        <v>0</v>
      </c>
      <c r="F87" s="62">
        <f>D87+E87</f>
        <v>0</v>
      </c>
      <c r="G87" s="68">
        <v>0</v>
      </c>
      <c r="H87" s="68">
        <v>0</v>
      </c>
      <c r="I87" s="88">
        <f>G87+H87</f>
        <v>0</v>
      </c>
      <c r="J87" s="86">
        <v>0</v>
      </c>
      <c r="K87" s="87">
        <v>0</v>
      </c>
      <c r="L87" s="62">
        <f t="shared" ref="L87:L88" si="75">J87+K87</f>
        <v>0</v>
      </c>
      <c r="M87" s="86">
        <v>0</v>
      </c>
      <c r="N87" s="68">
        <v>0</v>
      </c>
      <c r="O87" s="88">
        <f>M87+N87</f>
        <v>0</v>
      </c>
      <c r="P87" s="86">
        <v>0</v>
      </c>
      <c r="Q87" s="87">
        <v>0</v>
      </c>
      <c r="R87" s="62">
        <f>P87+Q87</f>
        <v>0</v>
      </c>
      <c r="S87" s="68">
        <v>0</v>
      </c>
      <c r="T87" s="68">
        <v>0</v>
      </c>
      <c r="U87" s="118">
        <f>S87+T87</f>
        <v>0</v>
      </c>
      <c r="V87" s="86">
        <v>0</v>
      </c>
      <c r="W87" s="87">
        <v>0</v>
      </c>
      <c r="X87" s="62">
        <f>V87+W87</f>
        <v>0</v>
      </c>
      <c r="Y87" s="89">
        <f t="shared" ref="Y87:Y88" si="76">D87+G87+J87+M87+P87+S87+V87</f>
        <v>0</v>
      </c>
      <c r="Z87" s="89">
        <f t="shared" ref="Z87:Z88" si="77">E87+H87+K87+N87+Q87+T87+W87</f>
        <v>0</v>
      </c>
      <c r="AA87" s="120">
        <f t="shared" ref="AA87:AA88" si="78">F87+I87+L87+O87+R87+U87+X87</f>
        <v>0</v>
      </c>
    </row>
    <row r="88" spans="1:27" x14ac:dyDescent="0.2">
      <c r="A88" s="87" t="s">
        <v>75</v>
      </c>
      <c r="B88" s="90">
        <v>3401</v>
      </c>
      <c r="C88" s="90">
        <v>8</v>
      </c>
      <c r="D88" s="86">
        <v>1</v>
      </c>
      <c r="E88" s="87">
        <v>0</v>
      </c>
      <c r="F88" s="62">
        <f>D88+E88</f>
        <v>1</v>
      </c>
      <c r="G88" s="68">
        <v>0</v>
      </c>
      <c r="H88" s="68">
        <v>1</v>
      </c>
      <c r="I88" s="88">
        <f>G88+H88</f>
        <v>1</v>
      </c>
      <c r="J88" s="86">
        <v>0</v>
      </c>
      <c r="K88" s="87">
        <v>0</v>
      </c>
      <c r="L88" s="62">
        <f t="shared" si="75"/>
        <v>0</v>
      </c>
      <c r="M88" s="86">
        <v>0</v>
      </c>
      <c r="N88" s="68">
        <v>0</v>
      </c>
      <c r="O88" s="88">
        <f>M88+N88</f>
        <v>0</v>
      </c>
      <c r="P88" s="86">
        <v>0</v>
      </c>
      <c r="Q88" s="87">
        <v>0</v>
      </c>
      <c r="R88" s="62">
        <f>P88+Q88</f>
        <v>0</v>
      </c>
      <c r="S88" s="68">
        <v>0</v>
      </c>
      <c r="T88" s="68">
        <v>0</v>
      </c>
      <c r="U88" s="118">
        <f>S88+T88</f>
        <v>0</v>
      </c>
      <c r="V88" s="86">
        <v>0</v>
      </c>
      <c r="W88" s="87">
        <v>0</v>
      </c>
      <c r="X88" s="62">
        <f>V88+W88</f>
        <v>0</v>
      </c>
      <c r="Y88" s="89">
        <f t="shared" si="76"/>
        <v>1</v>
      </c>
      <c r="Z88" s="89">
        <f t="shared" si="77"/>
        <v>1</v>
      </c>
      <c r="AA88" s="120">
        <f>F88+I88+L88+O88+R88+U88+X88</f>
        <v>2</v>
      </c>
    </row>
    <row r="89" spans="1:27" x14ac:dyDescent="0.2">
      <c r="A89" s="87"/>
      <c r="B89" s="90"/>
      <c r="C89" s="90"/>
      <c r="D89" s="70"/>
      <c r="E89" s="71"/>
      <c r="F89" s="72"/>
      <c r="G89" s="71"/>
      <c r="H89" s="71"/>
      <c r="I89" s="71"/>
      <c r="J89" s="70"/>
      <c r="K89" s="71"/>
      <c r="L89" s="72"/>
      <c r="M89" s="70"/>
      <c r="N89" s="71"/>
      <c r="O89" s="71"/>
      <c r="P89" s="70"/>
      <c r="Q89" s="71"/>
      <c r="R89" s="72"/>
      <c r="S89" s="71"/>
      <c r="T89" s="71"/>
      <c r="U89" s="71"/>
      <c r="V89" s="70"/>
      <c r="W89" s="71"/>
      <c r="X89" s="72"/>
      <c r="Y89" s="91"/>
      <c r="Z89" s="91"/>
      <c r="AA89" s="85"/>
    </row>
    <row r="90" spans="1:27" s="14" customFormat="1" x14ac:dyDescent="0.2">
      <c r="A90" s="68" t="s">
        <v>74</v>
      </c>
      <c r="B90" s="69">
        <v>3805</v>
      </c>
      <c r="C90" s="69">
        <v>8</v>
      </c>
      <c r="D90" s="86">
        <v>0</v>
      </c>
      <c r="E90" s="87">
        <v>0</v>
      </c>
      <c r="F90" s="62">
        <f>D90+E90</f>
        <v>0</v>
      </c>
      <c r="G90" s="68">
        <v>0</v>
      </c>
      <c r="H90" s="68">
        <v>0</v>
      </c>
      <c r="I90" s="88">
        <f>G90+H90</f>
        <v>0</v>
      </c>
      <c r="J90" s="86">
        <v>0</v>
      </c>
      <c r="K90" s="87">
        <v>0</v>
      </c>
      <c r="L90" s="62">
        <f>J90+K90</f>
        <v>0</v>
      </c>
      <c r="M90" s="86">
        <v>0</v>
      </c>
      <c r="N90" s="68">
        <v>0</v>
      </c>
      <c r="O90" s="88">
        <f>M90+N90</f>
        <v>0</v>
      </c>
      <c r="P90" s="86">
        <v>0</v>
      </c>
      <c r="Q90" s="87">
        <v>0</v>
      </c>
      <c r="R90" s="62">
        <f>P90+Q90</f>
        <v>0</v>
      </c>
      <c r="S90" s="68">
        <v>0</v>
      </c>
      <c r="T90" s="68">
        <v>0</v>
      </c>
      <c r="U90" s="118">
        <f>S90+T90</f>
        <v>0</v>
      </c>
      <c r="V90" s="86">
        <v>0</v>
      </c>
      <c r="W90" s="87">
        <v>0</v>
      </c>
      <c r="X90" s="62">
        <f>V90+W90</f>
        <v>0</v>
      </c>
      <c r="Y90" s="89">
        <f>D90+G90+J90+M90+P90+S90+V90</f>
        <v>0</v>
      </c>
      <c r="Z90" s="89">
        <f>E90+H90+K90+N90+Q90+T90+W90</f>
        <v>0</v>
      </c>
      <c r="AA90" s="120">
        <f>F90+I90+L90+O90+R90+U90+X90</f>
        <v>0</v>
      </c>
    </row>
    <row r="91" spans="1:27" ht="13.5" thickBot="1" x14ac:dyDescent="0.25">
      <c r="A91" s="76"/>
      <c r="B91" s="69"/>
      <c r="C91" s="69"/>
      <c r="D91" s="70"/>
      <c r="E91" s="71"/>
      <c r="F91" s="72"/>
      <c r="G91" s="73"/>
      <c r="H91" s="73"/>
      <c r="I91" s="73"/>
      <c r="J91" s="70"/>
      <c r="K91" s="71"/>
      <c r="L91" s="72"/>
      <c r="M91" s="70"/>
      <c r="N91" s="73"/>
      <c r="O91" s="73"/>
      <c r="P91" s="70"/>
      <c r="Q91" s="71"/>
      <c r="R91" s="72"/>
      <c r="S91" s="73"/>
      <c r="T91" s="73"/>
      <c r="U91" s="73"/>
      <c r="V91" s="70"/>
      <c r="W91" s="71"/>
      <c r="X91" s="72"/>
      <c r="Y91" s="74"/>
      <c r="Z91" s="74"/>
      <c r="AA91" s="85"/>
    </row>
    <row r="92" spans="1:27" s="1" customFormat="1" ht="13.5" thickBot="1" x14ac:dyDescent="0.25">
      <c r="A92" s="138" t="s">
        <v>73</v>
      </c>
      <c r="B92" s="139"/>
      <c r="C92" s="139"/>
      <c r="D92" s="140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2"/>
      <c r="AA92" s="143"/>
    </row>
    <row r="93" spans="1:27" s="1" customFormat="1" x14ac:dyDescent="0.2">
      <c r="A93" s="68" t="s">
        <v>5</v>
      </c>
      <c r="B93" s="69"/>
      <c r="C93" s="69">
        <v>7</v>
      </c>
      <c r="D93" s="121">
        <f>D64+D72+D74+D75+D80+D87+D81</f>
        <v>39</v>
      </c>
      <c r="E93" s="118">
        <f t="shared" ref="E93:AA93" si="79">E64+E72+E74+E75+E80+E87+E81</f>
        <v>85</v>
      </c>
      <c r="F93" s="62">
        <f t="shared" si="79"/>
        <v>124</v>
      </c>
      <c r="G93" s="121">
        <f t="shared" si="79"/>
        <v>1</v>
      </c>
      <c r="H93" s="118">
        <f t="shared" si="79"/>
        <v>3</v>
      </c>
      <c r="I93" s="62">
        <f t="shared" si="79"/>
        <v>4</v>
      </c>
      <c r="J93" s="121">
        <f t="shared" si="79"/>
        <v>0</v>
      </c>
      <c r="K93" s="118">
        <f t="shared" si="79"/>
        <v>0</v>
      </c>
      <c r="L93" s="62">
        <f t="shared" si="79"/>
        <v>0</v>
      </c>
      <c r="M93" s="121">
        <f t="shared" si="79"/>
        <v>8</v>
      </c>
      <c r="N93" s="118">
        <f t="shared" si="79"/>
        <v>7</v>
      </c>
      <c r="O93" s="62">
        <f t="shared" si="79"/>
        <v>15</v>
      </c>
      <c r="P93" s="121">
        <f t="shared" si="79"/>
        <v>1</v>
      </c>
      <c r="Q93" s="118">
        <f t="shared" si="79"/>
        <v>2</v>
      </c>
      <c r="R93" s="62">
        <f t="shared" si="79"/>
        <v>3</v>
      </c>
      <c r="S93" s="121">
        <f t="shared" si="79"/>
        <v>9</v>
      </c>
      <c r="T93" s="118">
        <f t="shared" si="79"/>
        <v>6</v>
      </c>
      <c r="U93" s="62">
        <f t="shared" si="79"/>
        <v>15</v>
      </c>
      <c r="V93" s="121">
        <f t="shared" si="79"/>
        <v>4</v>
      </c>
      <c r="W93" s="118">
        <f t="shared" si="79"/>
        <v>6</v>
      </c>
      <c r="X93" s="62">
        <f t="shared" si="79"/>
        <v>10</v>
      </c>
      <c r="Y93" s="119">
        <f>Y64+Y72+Y74+Y75+Y80+Y87+Y81</f>
        <v>62</v>
      </c>
      <c r="Z93" s="63">
        <f t="shared" si="79"/>
        <v>109</v>
      </c>
      <c r="AA93" s="120">
        <f>AA64+AA72+AA74+AA75+AA80+AA87+AA81</f>
        <v>171</v>
      </c>
    </row>
    <row r="94" spans="1:27" s="1" customFormat="1" ht="13.5" thickBot="1" x14ac:dyDescent="0.25">
      <c r="A94" s="68" t="s">
        <v>46</v>
      </c>
      <c r="B94" s="69"/>
      <c r="C94" s="144">
        <v>8</v>
      </c>
      <c r="D94" s="88">
        <f>D65+D68+D70+D73+D76+D77+D82+D85+D88+D90</f>
        <v>4</v>
      </c>
      <c r="E94" s="88">
        <f t="shared" ref="E94:AA94" si="80">E65+E68+E70+E73+E76+E77+E82+E85+E88+E90</f>
        <v>0</v>
      </c>
      <c r="F94" s="62">
        <f t="shared" si="80"/>
        <v>4</v>
      </c>
      <c r="G94" s="88">
        <f t="shared" si="80"/>
        <v>0</v>
      </c>
      <c r="H94" s="88">
        <f t="shared" si="80"/>
        <v>1</v>
      </c>
      <c r="I94" s="124">
        <f t="shared" si="80"/>
        <v>1</v>
      </c>
      <c r="J94" s="88">
        <f t="shared" si="80"/>
        <v>0</v>
      </c>
      <c r="K94" s="88">
        <f t="shared" si="80"/>
        <v>0</v>
      </c>
      <c r="L94" s="62">
        <f t="shared" si="80"/>
        <v>0</v>
      </c>
      <c r="M94" s="88">
        <f t="shared" si="80"/>
        <v>0</v>
      </c>
      <c r="N94" s="88">
        <f t="shared" si="80"/>
        <v>0</v>
      </c>
      <c r="O94" s="124">
        <f t="shared" si="80"/>
        <v>0</v>
      </c>
      <c r="P94" s="88">
        <f t="shared" si="80"/>
        <v>0</v>
      </c>
      <c r="Q94" s="88">
        <f t="shared" si="80"/>
        <v>0</v>
      </c>
      <c r="R94" s="62">
        <f t="shared" si="80"/>
        <v>0</v>
      </c>
      <c r="S94" s="88">
        <f t="shared" si="80"/>
        <v>1</v>
      </c>
      <c r="T94" s="88">
        <f t="shared" si="80"/>
        <v>1</v>
      </c>
      <c r="U94" s="124">
        <f t="shared" si="80"/>
        <v>2</v>
      </c>
      <c r="V94" s="88">
        <f t="shared" si="80"/>
        <v>0</v>
      </c>
      <c r="W94" s="88">
        <f t="shared" si="80"/>
        <v>0</v>
      </c>
      <c r="X94" s="62">
        <f t="shared" si="80"/>
        <v>0</v>
      </c>
      <c r="Y94" s="89">
        <f>Y65+Y68+Y70+Y73+Y76+Y77+Y82+Y85+Y88+Y90</f>
        <v>5</v>
      </c>
      <c r="Z94" s="89">
        <f t="shared" si="80"/>
        <v>2</v>
      </c>
      <c r="AA94" s="120">
        <f>AA65+AA68+AA70+AA73+AA76+AA77+AA82+AA85+AA88+AA90</f>
        <v>7</v>
      </c>
    </row>
    <row r="95" spans="1:27" s="1" customFormat="1" ht="13.5" thickBot="1" x14ac:dyDescent="0.25">
      <c r="A95" s="134" t="s">
        <v>0</v>
      </c>
      <c r="B95" s="135"/>
      <c r="C95" s="135"/>
      <c r="D95" s="134">
        <f>SUM(D93:D94)</f>
        <v>43</v>
      </c>
      <c r="E95" s="136">
        <f t="shared" ref="E95:AA95" si="81">SUM(E93:E94)</f>
        <v>85</v>
      </c>
      <c r="F95" s="145">
        <f t="shared" si="81"/>
        <v>128</v>
      </c>
      <c r="G95" s="136">
        <f t="shared" si="81"/>
        <v>1</v>
      </c>
      <c r="H95" s="136">
        <f t="shared" si="81"/>
        <v>4</v>
      </c>
      <c r="I95" s="145">
        <f t="shared" si="81"/>
        <v>5</v>
      </c>
      <c r="J95" s="134">
        <f t="shared" si="81"/>
        <v>0</v>
      </c>
      <c r="K95" s="136">
        <f t="shared" si="81"/>
        <v>0</v>
      </c>
      <c r="L95" s="145">
        <f t="shared" si="81"/>
        <v>0</v>
      </c>
      <c r="M95" s="134">
        <f t="shared" si="81"/>
        <v>8</v>
      </c>
      <c r="N95" s="136">
        <f t="shared" si="81"/>
        <v>7</v>
      </c>
      <c r="O95" s="136">
        <f t="shared" si="81"/>
        <v>15</v>
      </c>
      <c r="P95" s="134">
        <f t="shared" si="81"/>
        <v>1</v>
      </c>
      <c r="Q95" s="136">
        <f t="shared" si="81"/>
        <v>2</v>
      </c>
      <c r="R95" s="145">
        <f t="shared" si="81"/>
        <v>3</v>
      </c>
      <c r="S95" s="136">
        <f t="shared" si="81"/>
        <v>10</v>
      </c>
      <c r="T95" s="136">
        <f t="shared" si="81"/>
        <v>7</v>
      </c>
      <c r="U95" s="145">
        <f t="shared" si="81"/>
        <v>17</v>
      </c>
      <c r="V95" s="134">
        <f t="shared" si="81"/>
        <v>4</v>
      </c>
      <c r="W95" s="136">
        <f t="shared" si="81"/>
        <v>6</v>
      </c>
      <c r="X95" s="145">
        <f t="shared" si="81"/>
        <v>10</v>
      </c>
      <c r="Y95" s="146">
        <f t="shared" si="81"/>
        <v>67</v>
      </c>
      <c r="Z95" s="146">
        <f t="shared" si="81"/>
        <v>111</v>
      </c>
      <c r="AA95" s="137">
        <f t="shared" si="81"/>
        <v>178</v>
      </c>
    </row>
    <row r="96" spans="1:27" s="12" customFormat="1" ht="13.5" thickBot="1" x14ac:dyDescent="0.25">
      <c r="A96" s="83"/>
      <c r="B96" s="66"/>
      <c r="C96" s="66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133"/>
      <c r="Z96" s="133"/>
      <c r="AA96" s="147"/>
    </row>
    <row r="97" spans="1:27" s="1" customFormat="1" ht="13.5" thickBot="1" x14ac:dyDescent="0.25">
      <c r="A97" s="148" t="s">
        <v>72</v>
      </c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50"/>
    </row>
    <row r="98" spans="1:27" x14ac:dyDescent="0.2">
      <c r="A98" s="151"/>
      <c r="B98" s="90"/>
      <c r="C98" s="90"/>
      <c r="D98" s="70"/>
      <c r="E98" s="71"/>
      <c r="F98" s="72"/>
      <c r="G98" s="71"/>
      <c r="H98" s="71"/>
      <c r="I98" s="71"/>
      <c r="J98" s="70"/>
      <c r="K98" s="71"/>
      <c r="L98" s="72"/>
      <c r="M98" s="70"/>
      <c r="N98" s="71"/>
      <c r="O98" s="71"/>
      <c r="P98" s="70"/>
      <c r="Q98" s="71"/>
      <c r="R98" s="72"/>
      <c r="S98" s="71"/>
      <c r="T98" s="71"/>
      <c r="U98" s="71"/>
      <c r="V98" s="70"/>
      <c r="W98" s="71"/>
      <c r="X98" s="72"/>
      <c r="Y98" s="91"/>
      <c r="Z98" s="91"/>
      <c r="AA98" s="85"/>
    </row>
    <row r="99" spans="1:27" s="1" customFormat="1" x14ac:dyDescent="0.2">
      <c r="A99" s="76" t="s">
        <v>71</v>
      </c>
      <c r="B99" s="92">
        <v>4400</v>
      </c>
      <c r="C99" s="92">
        <v>7</v>
      </c>
      <c r="D99" s="78">
        <v>67</v>
      </c>
      <c r="E99" s="79">
        <v>15</v>
      </c>
      <c r="F99" s="21">
        <f>D99+E99</f>
        <v>82</v>
      </c>
      <c r="G99" s="79">
        <v>10</v>
      </c>
      <c r="H99" s="79">
        <v>0</v>
      </c>
      <c r="I99" s="80">
        <f>G99+H99</f>
        <v>10</v>
      </c>
      <c r="J99" s="78">
        <v>2</v>
      </c>
      <c r="K99" s="79">
        <v>0</v>
      </c>
      <c r="L99" s="21">
        <f>J99+K99</f>
        <v>2</v>
      </c>
      <c r="M99" s="78">
        <v>1</v>
      </c>
      <c r="N99" s="79">
        <v>0</v>
      </c>
      <c r="O99" s="80">
        <f>M99+N99</f>
        <v>1</v>
      </c>
      <c r="P99" s="78">
        <v>2</v>
      </c>
      <c r="Q99" s="79">
        <v>0</v>
      </c>
      <c r="R99" s="21">
        <f>P99+Q99</f>
        <v>2</v>
      </c>
      <c r="S99" s="79">
        <v>2</v>
      </c>
      <c r="T99" s="79">
        <v>0</v>
      </c>
      <c r="U99" s="80">
        <f>S99+T99</f>
        <v>2</v>
      </c>
      <c r="V99" s="78">
        <v>3</v>
      </c>
      <c r="W99" s="79">
        <v>0</v>
      </c>
      <c r="X99" s="21">
        <f>V99+W99</f>
        <v>3</v>
      </c>
      <c r="Y99" s="81">
        <f t="shared" ref="Y99:Y101" si="82">D99+G99+J99+M99+P99+S99+V99</f>
        <v>87</v>
      </c>
      <c r="Z99" s="81">
        <f t="shared" ref="Z99:Z101" si="83">E99+H99+K99+N99+Q99+T99+W99</f>
        <v>15</v>
      </c>
      <c r="AA99" s="110">
        <f t="shared" ref="AA99:AA101" si="84">SUBTOTAL(9,Y99:Z99)</f>
        <v>102</v>
      </c>
    </row>
    <row r="100" spans="1:27" s="1" customFormat="1" ht="13.5" thickBot="1" x14ac:dyDescent="0.25">
      <c r="A100" s="79" t="s">
        <v>70</v>
      </c>
      <c r="B100" s="92">
        <v>4950</v>
      </c>
      <c r="C100" s="92">
        <v>9</v>
      </c>
      <c r="D100" s="78">
        <v>3</v>
      </c>
      <c r="E100" s="79">
        <v>4</v>
      </c>
      <c r="F100" s="21">
        <f>D100+E100</f>
        <v>7</v>
      </c>
      <c r="G100" s="79">
        <v>1</v>
      </c>
      <c r="H100" s="79">
        <v>0</v>
      </c>
      <c r="I100" s="80">
        <f>G100+H100</f>
        <v>1</v>
      </c>
      <c r="J100" s="78">
        <v>0</v>
      </c>
      <c r="K100" s="79">
        <v>0</v>
      </c>
      <c r="L100" s="80">
        <f>J100+K100</f>
        <v>0</v>
      </c>
      <c r="M100" s="78">
        <v>0</v>
      </c>
      <c r="N100" s="79">
        <v>0</v>
      </c>
      <c r="O100" s="80">
        <f>M100+N100</f>
        <v>0</v>
      </c>
      <c r="P100" s="78">
        <v>0</v>
      </c>
      <c r="Q100" s="79">
        <v>0</v>
      </c>
      <c r="R100" s="21">
        <f>P100+Q100</f>
        <v>0</v>
      </c>
      <c r="S100" s="79">
        <v>0</v>
      </c>
      <c r="T100" s="79">
        <v>1</v>
      </c>
      <c r="U100" s="80">
        <f>S100+T100</f>
        <v>1</v>
      </c>
      <c r="V100" s="78">
        <v>0</v>
      </c>
      <c r="W100" s="79">
        <v>0</v>
      </c>
      <c r="X100" s="21">
        <f>V100+W100</f>
        <v>0</v>
      </c>
      <c r="Y100" s="81">
        <f t="shared" si="82"/>
        <v>4</v>
      </c>
      <c r="Z100" s="81">
        <f t="shared" si="83"/>
        <v>5</v>
      </c>
      <c r="AA100" s="110">
        <f t="shared" si="84"/>
        <v>9</v>
      </c>
    </row>
    <row r="101" spans="1:27" s="1" customFormat="1" ht="13.5" thickBot="1" x14ac:dyDescent="0.25">
      <c r="A101" s="65" t="s">
        <v>69</v>
      </c>
      <c r="B101" s="66"/>
      <c r="C101" s="66"/>
      <c r="D101" s="18">
        <f t="shared" ref="D101:X101" si="85">SUBTOTAL(9,D99:D100)</f>
        <v>70</v>
      </c>
      <c r="E101" s="17">
        <f t="shared" si="85"/>
        <v>19</v>
      </c>
      <c r="F101" s="16">
        <f t="shared" si="85"/>
        <v>89</v>
      </c>
      <c r="G101" s="18">
        <f>SUBTOTAL(9,G99:G100)</f>
        <v>11</v>
      </c>
      <c r="H101" s="17">
        <f t="shared" si="85"/>
        <v>0</v>
      </c>
      <c r="I101" s="16">
        <f t="shared" si="85"/>
        <v>11</v>
      </c>
      <c r="J101" s="18">
        <f t="shared" si="85"/>
        <v>2</v>
      </c>
      <c r="K101" s="17">
        <f t="shared" si="85"/>
        <v>0</v>
      </c>
      <c r="L101" s="16">
        <f t="shared" si="85"/>
        <v>2</v>
      </c>
      <c r="M101" s="18">
        <f t="shared" si="85"/>
        <v>1</v>
      </c>
      <c r="N101" s="17">
        <f t="shared" si="85"/>
        <v>0</v>
      </c>
      <c r="O101" s="16">
        <f t="shared" si="85"/>
        <v>1</v>
      </c>
      <c r="P101" s="18">
        <f t="shared" si="85"/>
        <v>2</v>
      </c>
      <c r="Q101" s="17">
        <f t="shared" si="85"/>
        <v>0</v>
      </c>
      <c r="R101" s="16">
        <f t="shared" si="85"/>
        <v>2</v>
      </c>
      <c r="S101" s="18">
        <f t="shared" si="85"/>
        <v>2</v>
      </c>
      <c r="T101" s="17">
        <f t="shared" si="85"/>
        <v>1</v>
      </c>
      <c r="U101" s="16">
        <f t="shared" si="85"/>
        <v>3</v>
      </c>
      <c r="V101" s="18">
        <f t="shared" si="85"/>
        <v>3</v>
      </c>
      <c r="W101" s="17">
        <f t="shared" si="85"/>
        <v>0</v>
      </c>
      <c r="X101" s="16">
        <f t="shared" si="85"/>
        <v>3</v>
      </c>
      <c r="Y101" s="84">
        <f t="shared" si="82"/>
        <v>91</v>
      </c>
      <c r="Z101" s="94">
        <f t="shared" si="83"/>
        <v>20</v>
      </c>
      <c r="AA101" s="95">
        <f t="shared" si="84"/>
        <v>111</v>
      </c>
    </row>
    <row r="102" spans="1:27" x14ac:dyDescent="0.2">
      <c r="A102" s="87"/>
      <c r="B102" s="90"/>
      <c r="C102" s="90"/>
      <c r="D102" s="70"/>
      <c r="E102" s="71"/>
      <c r="F102" s="72"/>
      <c r="G102" s="71"/>
      <c r="H102" s="71"/>
      <c r="I102" s="71"/>
      <c r="J102" s="70"/>
      <c r="K102" s="71"/>
      <c r="L102" s="72"/>
      <c r="M102" s="70"/>
      <c r="N102" s="71"/>
      <c r="O102" s="71"/>
      <c r="P102" s="70"/>
      <c r="Q102" s="71"/>
      <c r="R102" s="72"/>
      <c r="S102" s="71"/>
      <c r="T102" s="71"/>
      <c r="U102" s="71"/>
      <c r="V102" s="70"/>
      <c r="W102" s="71"/>
      <c r="X102" s="72"/>
      <c r="Y102" s="91"/>
      <c r="Z102" s="91"/>
      <c r="AA102" s="85"/>
    </row>
    <row r="103" spans="1:27" s="2" customFormat="1" x14ac:dyDescent="0.2">
      <c r="A103" s="87" t="s">
        <v>68</v>
      </c>
      <c r="B103" s="90">
        <v>4600</v>
      </c>
      <c r="C103" s="90">
        <v>7</v>
      </c>
      <c r="D103" s="86">
        <v>0</v>
      </c>
      <c r="E103" s="87">
        <v>0</v>
      </c>
      <c r="F103" s="62">
        <f>D103+E103</f>
        <v>0</v>
      </c>
      <c r="G103" s="87">
        <v>0</v>
      </c>
      <c r="H103" s="87">
        <v>0</v>
      </c>
      <c r="I103" s="62">
        <f>G103+H103</f>
        <v>0</v>
      </c>
      <c r="J103" s="86">
        <v>0</v>
      </c>
      <c r="K103" s="87">
        <v>0</v>
      </c>
      <c r="L103" s="62">
        <f>J103+K103</f>
        <v>0</v>
      </c>
      <c r="M103" s="86">
        <v>0</v>
      </c>
      <c r="N103" s="87">
        <v>0</v>
      </c>
      <c r="O103" s="62">
        <f>M103+N103</f>
        <v>0</v>
      </c>
      <c r="P103" s="86">
        <v>0</v>
      </c>
      <c r="Q103" s="87">
        <v>0</v>
      </c>
      <c r="R103" s="62">
        <f>P103+Q103</f>
        <v>0</v>
      </c>
      <c r="S103" s="87">
        <v>0</v>
      </c>
      <c r="T103" s="87">
        <v>0</v>
      </c>
      <c r="U103" s="62">
        <f>S103+T103</f>
        <v>0</v>
      </c>
      <c r="V103" s="86">
        <v>0</v>
      </c>
      <c r="W103" s="87">
        <v>0</v>
      </c>
      <c r="X103" s="62">
        <f>V103+W103</f>
        <v>0</v>
      </c>
      <c r="Y103" s="119">
        <f t="shared" ref="Y103" si="86">D103+G103+J103+M103+P103+S103+V103</f>
        <v>0</v>
      </c>
      <c r="Z103" s="63">
        <f t="shared" ref="Z103" si="87">E103+H103+K103+N103+Q103+T103+W103</f>
        <v>0</v>
      </c>
      <c r="AA103" s="120">
        <f t="shared" ref="AA103" si="88">SUBTOTAL(9,Y103:Z103)</f>
        <v>0</v>
      </c>
    </row>
    <row r="104" spans="1:27" x14ac:dyDescent="0.2">
      <c r="A104" s="87"/>
      <c r="B104" s="90"/>
      <c r="C104" s="90"/>
      <c r="D104" s="70"/>
      <c r="E104" s="71"/>
      <c r="F104" s="72"/>
      <c r="G104" s="71"/>
      <c r="H104" s="71"/>
      <c r="I104" s="71"/>
      <c r="J104" s="70"/>
      <c r="K104" s="71"/>
      <c r="L104" s="72"/>
      <c r="M104" s="70"/>
      <c r="N104" s="71"/>
      <c r="O104" s="71"/>
      <c r="P104" s="70"/>
      <c r="Q104" s="71"/>
      <c r="R104" s="72"/>
      <c r="S104" s="71"/>
      <c r="T104" s="71"/>
      <c r="U104" s="71"/>
      <c r="V104" s="70"/>
      <c r="W104" s="71"/>
      <c r="X104" s="72"/>
      <c r="Y104" s="91"/>
      <c r="Z104" s="91"/>
      <c r="AA104" s="85"/>
    </row>
    <row r="105" spans="1:27" s="1" customFormat="1" x14ac:dyDescent="0.2">
      <c r="A105" s="76" t="s">
        <v>67</v>
      </c>
      <c r="B105" s="59" t="s">
        <v>143</v>
      </c>
      <c r="C105" s="77">
        <v>7</v>
      </c>
      <c r="D105" s="78">
        <v>4</v>
      </c>
      <c r="E105" s="79">
        <v>2</v>
      </c>
      <c r="F105" s="21">
        <f t="shared" ref="F105:F110" si="89">D105+E105</f>
        <v>6</v>
      </c>
      <c r="G105" s="76">
        <v>0</v>
      </c>
      <c r="H105" s="76">
        <v>0</v>
      </c>
      <c r="I105" s="93">
        <f t="shared" ref="I105:I110" si="90">G105+H105</f>
        <v>0</v>
      </c>
      <c r="J105" s="78">
        <v>0</v>
      </c>
      <c r="K105" s="79">
        <v>0</v>
      </c>
      <c r="L105" s="21">
        <f t="shared" ref="L105:L110" si="91">J105+K105</f>
        <v>0</v>
      </c>
      <c r="M105" s="78">
        <v>0</v>
      </c>
      <c r="N105" s="76">
        <v>0</v>
      </c>
      <c r="O105" s="93">
        <f t="shared" ref="O105:O110" si="92">M105+N105</f>
        <v>0</v>
      </c>
      <c r="P105" s="78">
        <v>0</v>
      </c>
      <c r="Q105" s="79">
        <v>0</v>
      </c>
      <c r="R105" s="21">
        <f t="shared" ref="R105:R110" si="93">P105+Q105</f>
        <v>0</v>
      </c>
      <c r="S105" s="76">
        <v>0</v>
      </c>
      <c r="T105" s="76">
        <v>0</v>
      </c>
      <c r="U105" s="93">
        <f t="shared" ref="U105:U110" si="94">S105+T105</f>
        <v>0</v>
      </c>
      <c r="V105" s="78">
        <v>0</v>
      </c>
      <c r="W105" s="79">
        <v>1</v>
      </c>
      <c r="X105" s="21">
        <f t="shared" ref="X105:X110" si="95">V105+W105</f>
        <v>1</v>
      </c>
      <c r="Y105" s="97">
        <f t="shared" ref="Y105:Y111" si="96">D105+G105+J105+M105+P105+S105+V105</f>
        <v>4</v>
      </c>
      <c r="Z105" s="97">
        <f t="shared" ref="Z105:Z111" si="97">E105+H105+K105+N105+Q105+T105+W105</f>
        <v>3</v>
      </c>
      <c r="AA105" s="110">
        <f t="shared" ref="AA105:AA111" si="98">SUBTOTAL(9,Y105:Z105)</f>
        <v>7</v>
      </c>
    </row>
    <row r="106" spans="1:27" s="1" customFormat="1" x14ac:dyDescent="0.2">
      <c r="A106" s="58" t="s">
        <v>270</v>
      </c>
      <c r="B106" s="77" t="s">
        <v>66</v>
      </c>
      <c r="C106" s="77">
        <v>8</v>
      </c>
      <c r="D106" s="78">
        <v>42</v>
      </c>
      <c r="E106" s="79">
        <v>16</v>
      </c>
      <c r="F106" s="21">
        <f t="shared" si="89"/>
        <v>58</v>
      </c>
      <c r="G106" s="76">
        <v>12</v>
      </c>
      <c r="H106" s="76">
        <v>0</v>
      </c>
      <c r="I106" s="93">
        <f t="shared" si="90"/>
        <v>12</v>
      </c>
      <c r="J106" s="78">
        <v>0</v>
      </c>
      <c r="K106" s="79">
        <v>0</v>
      </c>
      <c r="L106" s="21">
        <f t="shared" si="91"/>
        <v>0</v>
      </c>
      <c r="M106" s="78">
        <v>0</v>
      </c>
      <c r="N106" s="76">
        <v>0</v>
      </c>
      <c r="O106" s="93">
        <f t="shared" si="92"/>
        <v>0</v>
      </c>
      <c r="P106" s="78">
        <v>3</v>
      </c>
      <c r="Q106" s="79">
        <v>1</v>
      </c>
      <c r="R106" s="21">
        <f t="shared" si="93"/>
        <v>4</v>
      </c>
      <c r="S106" s="76">
        <v>0</v>
      </c>
      <c r="T106" s="76">
        <v>0</v>
      </c>
      <c r="U106" s="93">
        <f t="shared" si="94"/>
        <v>0</v>
      </c>
      <c r="V106" s="78">
        <v>2</v>
      </c>
      <c r="W106" s="79">
        <v>2</v>
      </c>
      <c r="X106" s="21">
        <f t="shared" si="95"/>
        <v>4</v>
      </c>
      <c r="Y106" s="97">
        <f t="shared" si="96"/>
        <v>59</v>
      </c>
      <c r="Z106" s="97">
        <f t="shared" si="97"/>
        <v>19</v>
      </c>
      <c r="AA106" s="110">
        <f t="shared" si="98"/>
        <v>78</v>
      </c>
    </row>
    <row r="107" spans="1:27" s="1" customFormat="1" x14ac:dyDescent="0.2">
      <c r="A107" s="76" t="s">
        <v>65</v>
      </c>
      <c r="B107" s="77">
        <v>4660</v>
      </c>
      <c r="C107" s="77">
        <v>6</v>
      </c>
      <c r="D107" s="78">
        <v>0</v>
      </c>
      <c r="E107" s="79">
        <v>0</v>
      </c>
      <c r="F107" s="21">
        <f t="shared" si="89"/>
        <v>0</v>
      </c>
      <c r="G107" s="76">
        <v>0</v>
      </c>
      <c r="H107" s="76">
        <v>0</v>
      </c>
      <c r="I107" s="93">
        <f t="shared" si="90"/>
        <v>0</v>
      </c>
      <c r="J107" s="78">
        <v>0</v>
      </c>
      <c r="K107" s="79">
        <v>0</v>
      </c>
      <c r="L107" s="21">
        <f t="shared" si="91"/>
        <v>0</v>
      </c>
      <c r="M107" s="78">
        <v>0</v>
      </c>
      <c r="N107" s="76">
        <v>0</v>
      </c>
      <c r="O107" s="93">
        <f t="shared" si="92"/>
        <v>0</v>
      </c>
      <c r="P107" s="78">
        <v>0</v>
      </c>
      <c r="Q107" s="79">
        <v>0</v>
      </c>
      <c r="R107" s="21">
        <f t="shared" si="93"/>
        <v>0</v>
      </c>
      <c r="S107" s="76">
        <v>0</v>
      </c>
      <c r="T107" s="76">
        <v>0</v>
      </c>
      <c r="U107" s="93">
        <f t="shared" si="94"/>
        <v>0</v>
      </c>
      <c r="V107" s="78">
        <v>0</v>
      </c>
      <c r="W107" s="79">
        <v>0</v>
      </c>
      <c r="X107" s="21">
        <f t="shared" si="95"/>
        <v>0</v>
      </c>
      <c r="Y107" s="97">
        <f t="shared" si="96"/>
        <v>0</v>
      </c>
      <c r="Z107" s="97">
        <f t="shared" si="97"/>
        <v>0</v>
      </c>
      <c r="AA107" s="110">
        <f t="shared" si="98"/>
        <v>0</v>
      </c>
    </row>
    <row r="108" spans="1:27" s="1" customFormat="1" x14ac:dyDescent="0.2">
      <c r="A108" s="58" t="s">
        <v>161</v>
      </c>
      <c r="B108" s="59">
        <v>4668</v>
      </c>
      <c r="C108" s="59">
        <v>7</v>
      </c>
      <c r="D108" s="78">
        <v>0</v>
      </c>
      <c r="E108" s="79">
        <v>0</v>
      </c>
      <c r="F108" s="21">
        <f t="shared" si="89"/>
        <v>0</v>
      </c>
      <c r="G108" s="76">
        <v>0</v>
      </c>
      <c r="H108" s="76">
        <v>0</v>
      </c>
      <c r="I108" s="93">
        <f t="shared" si="90"/>
        <v>0</v>
      </c>
      <c r="J108" s="78">
        <v>1</v>
      </c>
      <c r="K108" s="79">
        <v>0</v>
      </c>
      <c r="L108" s="21">
        <f t="shared" si="91"/>
        <v>1</v>
      </c>
      <c r="M108" s="78">
        <v>0</v>
      </c>
      <c r="N108" s="76">
        <v>0</v>
      </c>
      <c r="O108" s="93">
        <f t="shared" si="92"/>
        <v>0</v>
      </c>
      <c r="P108" s="78">
        <v>0</v>
      </c>
      <c r="Q108" s="79">
        <v>0</v>
      </c>
      <c r="R108" s="21">
        <f t="shared" si="93"/>
        <v>0</v>
      </c>
      <c r="S108" s="76">
        <v>0</v>
      </c>
      <c r="T108" s="76">
        <v>0</v>
      </c>
      <c r="U108" s="93">
        <f t="shared" si="94"/>
        <v>0</v>
      </c>
      <c r="V108" s="78">
        <v>0</v>
      </c>
      <c r="W108" s="79">
        <v>0</v>
      </c>
      <c r="X108" s="21">
        <f t="shared" si="95"/>
        <v>0</v>
      </c>
      <c r="Y108" s="252">
        <f t="shared" si="96"/>
        <v>1</v>
      </c>
      <c r="Z108" s="252">
        <f t="shared" si="97"/>
        <v>0</v>
      </c>
      <c r="AA108" s="228">
        <f t="shared" si="98"/>
        <v>1</v>
      </c>
    </row>
    <row r="109" spans="1:27" s="1" customFormat="1" x14ac:dyDescent="0.2">
      <c r="A109" s="76" t="s">
        <v>64</v>
      </c>
      <c r="B109" s="77">
        <v>4670</v>
      </c>
      <c r="C109" s="77">
        <v>8</v>
      </c>
      <c r="D109" s="78">
        <v>2</v>
      </c>
      <c r="E109" s="79">
        <v>1</v>
      </c>
      <c r="F109" s="21">
        <f t="shared" si="89"/>
        <v>3</v>
      </c>
      <c r="G109" s="76">
        <v>1</v>
      </c>
      <c r="H109" s="76">
        <v>0</v>
      </c>
      <c r="I109" s="21">
        <f t="shared" si="90"/>
        <v>1</v>
      </c>
      <c r="J109" s="78">
        <v>0</v>
      </c>
      <c r="K109" s="79">
        <v>0</v>
      </c>
      <c r="L109" s="21">
        <f t="shared" si="91"/>
        <v>0</v>
      </c>
      <c r="M109" s="78">
        <v>0</v>
      </c>
      <c r="N109" s="76">
        <v>0</v>
      </c>
      <c r="O109" s="21">
        <f t="shared" si="92"/>
        <v>0</v>
      </c>
      <c r="P109" s="78">
        <v>0</v>
      </c>
      <c r="Q109" s="79">
        <v>0</v>
      </c>
      <c r="R109" s="21">
        <f t="shared" si="93"/>
        <v>0</v>
      </c>
      <c r="S109" s="76">
        <v>0</v>
      </c>
      <c r="T109" s="76">
        <v>0</v>
      </c>
      <c r="U109" s="21">
        <f t="shared" si="94"/>
        <v>0</v>
      </c>
      <c r="V109" s="78">
        <v>0</v>
      </c>
      <c r="W109" s="79">
        <v>0</v>
      </c>
      <c r="X109" s="21">
        <f t="shared" si="95"/>
        <v>0</v>
      </c>
      <c r="Y109" s="252">
        <f t="shared" si="96"/>
        <v>3</v>
      </c>
      <c r="Z109" s="252">
        <f t="shared" si="97"/>
        <v>1</v>
      </c>
      <c r="AA109" s="228">
        <f t="shared" si="98"/>
        <v>4</v>
      </c>
    </row>
    <row r="110" spans="1:27" s="1" customFormat="1" ht="13.5" thickBot="1" x14ac:dyDescent="0.25">
      <c r="A110" s="76" t="s">
        <v>63</v>
      </c>
      <c r="B110" s="77">
        <v>4951</v>
      </c>
      <c r="C110" s="77">
        <v>9</v>
      </c>
      <c r="D110" s="78">
        <v>2</v>
      </c>
      <c r="E110" s="79">
        <v>0</v>
      </c>
      <c r="F110" s="21">
        <f t="shared" si="89"/>
        <v>2</v>
      </c>
      <c r="G110" s="76">
        <v>0</v>
      </c>
      <c r="H110" s="76">
        <v>0</v>
      </c>
      <c r="I110" s="93">
        <f t="shared" si="90"/>
        <v>0</v>
      </c>
      <c r="J110" s="78">
        <v>0</v>
      </c>
      <c r="K110" s="79">
        <v>0</v>
      </c>
      <c r="L110" s="21">
        <f t="shared" si="91"/>
        <v>0</v>
      </c>
      <c r="M110" s="78">
        <v>0</v>
      </c>
      <c r="N110" s="76">
        <v>0</v>
      </c>
      <c r="O110" s="93">
        <f t="shared" si="92"/>
        <v>0</v>
      </c>
      <c r="P110" s="78">
        <v>0</v>
      </c>
      <c r="Q110" s="79">
        <v>1</v>
      </c>
      <c r="R110" s="21">
        <f t="shared" si="93"/>
        <v>1</v>
      </c>
      <c r="S110" s="76">
        <v>0</v>
      </c>
      <c r="T110" s="76">
        <v>0</v>
      </c>
      <c r="U110" s="93">
        <f t="shared" si="94"/>
        <v>0</v>
      </c>
      <c r="V110" s="78">
        <v>0</v>
      </c>
      <c r="W110" s="79">
        <v>1</v>
      </c>
      <c r="X110" s="21">
        <f t="shared" si="95"/>
        <v>1</v>
      </c>
      <c r="Y110" s="97">
        <f t="shared" si="96"/>
        <v>2</v>
      </c>
      <c r="Z110" s="97">
        <f t="shared" si="97"/>
        <v>2</v>
      </c>
      <c r="AA110" s="110">
        <f t="shared" si="98"/>
        <v>4</v>
      </c>
    </row>
    <row r="111" spans="1:27" s="1" customFormat="1" ht="13.5" thickBot="1" x14ac:dyDescent="0.25">
      <c r="A111" s="83" t="s">
        <v>62</v>
      </c>
      <c r="B111" s="66"/>
      <c r="C111" s="66"/>
      <c r="D111" s="18">
        <f t="shared" ref="D111:X111" si="99">SUBTOTAL(9,D105:D110)</f>
        <v>50</v>
      </c>
      <c r="E111" s="17">
        <f>SUBTOTAL(9,E105:E110)</f>
        <v>19</v>
      </c>
      <c r="F111" s="16">
        <f t="shared" si="99"/>
        <v>69</v>
      </c>
      <c r="G111" s="18">
        <f>SUBTOTAL(9,G105:G110)</f>
        <v>13</v>
      </c>
      <c r="H111" s="17">
        <f t="shared" si="99"/>
        <v>0</v>
      </c>
      <c r="I111" s="16">
        <f t="shared" si="99"/>
        <v>13</v>
      </c>
      <c r="J111" s="18">
        <f>SUBTOTAL(9,J105:J110)</f>
        <v>1</v>
      </c>
      <c r="K111" s="17">
        <f t="shared" si="99"/>
        <v>0</v>
      </c>
      <c r="L111" s="16">
        <f t="shared" si="99"/>
        <v>1</v>
      </c>
      <c r="M111" s="18">
        <f>SUBTOTAL(9,M105:M110)</f>
        <v>0</v>
      </c>
      <c r="N111" s="17">
        <f t="shared" si="99"/>
        <v>0</v>
      </c>
      <c r="O111" s="16">
        <f t="shared" si="99"/>
        <v>0</v>
      </c>
      <c r="P111" s="18">
        <f t="shared" si="99"/>
        <v>3</v>
      </c>
      <c r="Q111" s="17">
        <f t="shared" si="99"/>
        <v>2</v>
      </c>
      <c r="R111" s="16">
        <f t="shared" si="99"/>
        <v>5</v>
      </c>
      <c r="S111" s="17">
        <f t="shared" si="99"/>
        <v>0</v>
      </c>
      <c r="T111" s="17">
        <f t="shared" si="99"/>
        <v>0</v>
      </c>
      <c r="U111" s="16">
        <f t="shared" si="99"/>
        <v>0</v>
      </c>
      <c r="V111" s="18">
        <f t="shared" si="99"/>
        <v>2</v>
      </c>
      <c r="W111" s="17">
        <f t="shared" si="99"/>
        <v>4</v>
      </c>
      <c r="X111" s="16">
        <f t="shared" si="99"/>
        <v>6</v>
      </c>
      <c r="Y111" s="84">
        <f t="shared" si="96"/>
        <v>69</v>
      </c>
      <c r="Z111" s="94">
        <f t="shared" si="97"/>
        <v>25</v>
      </c>
      <c r="AA111" s="95">
        <f t="shared" si="98"/>
        <v>94</v>
      </c>
    </row>
    <row r="112" spans="1:27" x14ac:dyDescent="0.2">
      <c r="A112" s="87"/>
      <c r="B112" s="90"/>
      <c r="C112" s="90"/>
      <c r="D112" s="70"/>
      <c r="E112" s="71"/>
      <c r="F112" s="72"/>
      <c r="G112" s="71"/>
      <c r="H112" s="71"/>
      <c r="I112" s="71"/>
      <c r="J112" s="70"/>
      <c r="K112" s="71"/>
      <c r="L112" s="72"/>
      <c r="M112" s="70"/>
      <c r="N112" s="71"/>
      <c r="O112" s="71"/>
      <c r="P112" s="70"/>
      <c r="Q112" s="71"/>
      <c r="R112" s="72"/>
      <c r="S112" s="71"/>
      <c r="T112" s="71"/>
      <c r="U112" s="71"/>
      <c r="V112" s="70"/>
      <c r="W112" s="71"/>
      <c r="X112" s="72"/>
      <c r="Y112" s="91"/>
      <c r="Z112" s="91"/>
      <c r="AA112" s="85"/>
    </row>
    <row r="113" spans="1:27" s="1" customFormat="1" x14ac:dyDescent="0.2">
      <c r="A113" s="79" t="s">
        <v>61</v>
      </c>
      <c r="B113" s="92">
        <v>4700</v>
      </c>
      <c r="C113" s="92">
        <v>7</v>
      </c>
      <c r="D113" s="78">
        <v>35</v>
      </c>
      <c r="E113" s="79">
        <v>0</v>
      </c>
      <c r="F113" s="21">
        <f>D113+E113</f>
        <v>35</v>
      </c>
      <c r="G113" s="79">
        <v>11</v>
      </c>
      <c r="H113" s="79">
        <v>1</v>
      </c>
      <c r="I113" s="80">
        <f>G113+H113</f>
        <v>12</v>
      </c>
      <c r="J113" s="78">
        <v>1</v>
      </c>
      <c r="K113" s="79">
        <v>0</v>
      </c>
      <c r="L113" s="21">
        <f>J113+K113</f>
        <v>1</v>
      </c>
      <c r="M113" s="78">
        <v>0</v>
      </c>
      <c r="N113" s="79">
        <v>0</v>
      </c>
      <c r="O113" s="93">
        <f>M113+N113</f>
        <v>0</v>
      </c>
      <c r="P113" s="78">
        <v>2</v>
      </c>
      <c r="Q113" s="79">
        <v>0</v>
      </c>
      <c r="R113" s="21">
        <f>P113+Q113</f>
        <v>2</v>
      </c>
      <c r="S113" s="79">
        <v>1</v>
      </c>
      <c r="T113" s="79">
        <v>0</v>
      </c>
      <c r="U113" s="80">
        <f>S113+T113</f>
        <v>1</v>
      </c>
      <c r="V113" s="78">
        <v>2</v>
      </c>
      <c r="W113" s="79">
        <v>0</v>
      </c>
      <c r="X113" s="21">
        <f>V113+W113</f>
        <v>2</v>
      </c>
      <c r="Y113" s="81">
        <f t="shared" ref="Y113:Y116" si="100">D113+G113+J113+M113+P113+S113+V113</f>
        <v>52</v>
      </c>
      <c r="Z113" s="81">
        <f t="shared" ref="Z113:Z116" si="101">E113+H113+K113+N113+Q113+T113+W113</f>
        <v>1</v>
      </c>
      <c r="AA113" s="110">
        <f t="shared" ref="AA113:AA116" si="102">SUBTOTAL(9,Y113:Z113)</f>
        <v>53</v>
      </c>
    </row>
    <row r="114" spans="1:27" s="1" customFormat="1" x14ac:dyDescent="0.2">
      <c r="A114" s="79" t="s">
        <v>60</v>
      </c>
      <c r="B114" s="92">
        <v>4800</v>
      </c>
      <c r="C114" s="92">
        <v>7</v>
      </c>
      <c r="D114" s="78">
        <v>54</v>
      </c>
      <c r="E114" s="79">
        <v>6</v>
      </c>
      <c r="F114" s="21">
        <f>D114+E114</f>
        <v>60</v>
      </c>
      <c r="G114" s="79">
        <v>1</v>
      </c>
      <c r="H114" s="79">
        <v>0</v>
      </c>
      <c r="I114" s="80">
        <f>G114+H114</f>
        <v>1</v>
      </c>
      <c r="J114" s="78">
        <v>1</v>
      </c>
      <c r="K114" s="79">
        <v>0</v>
      </c>
      <c r="L114" s="21">
        <f>J114+K114</f>
        <v>1</v>
      </c>
      <c r="M114" s="78">
        <v>1</v>
      </c>
      <c r="N114" s="79">
        <v>0</v>
      </c>
      <c r="O114" s="80">
        <f>M114+N114</f>
        <v>1</v>
      </c>
      <c r="P114" s="78">
        <v>0</v>
      </c>
      <c r="Q114" s="79">
        <v>0</v>
      </c>
      <c r="R114" s="21">
        <f>P114+Q114</f>
        <v>0</v>
      </c>
      <c r="S114" s="79">
        <v>0</v>
      </c>
      <c r="T114" s="79">
        <v>0</v>
      </c>
      <c r="U114" s="80">
        <f>S114+T114</f>
        <v>0</v>
      </c>
      <c r="V114" s="78">
        <v>2</v>
      </c>
      <c r="W114" s="79">
        <v>0</v>
      </c>
      <c r="X114" s="21">
        <f>V114+W114</f>
        <v>2</v>
      </c>
      <c r="Y114" s="81">
        <f t="shared" si="100"/>
        <v>59</v>
      </c>
      <c r="Z114" s="81">
        <f t="shared" si="101"/>
        <v>6</v>
      </c>
      <c r="AA114" s="110">
        <f t="shared" si="102"/>
        <v>65</v>
      </c>
    </row>
    <row r="115" spans="1:27" s="1" customFormat="1" ht="13.5" thickBot="1" x14ac:dyDescent="0.25">
      <c r="A115" s="79" t="s">
        <v>59</v>
      </c>
      <c r="B115" s="92">
        <v>4952</v>
      </c>
      <c r="C115" s="92">
        <v>9</v>
      </c>
      <c r="D115" s="78">
        <v>1</v>
      </c>
      <c r="E115" s="79">
        <v>0</v>
      </c>
      <c r="F115" s="21">
        <f>D115+E115</f>
        <v>1</v>
      </c>
      <c r="G115" s="79">
        <v>1</v>
      </c>
      <c r="H115" s="79">
        <v>0</v>
      </c>
      <c r="I115" s="21">
        <f>G115+H115</f>
        <v>1</v>
      </c>
      <c r="J115" s="78">
        <v>0</v>
      </c>
      <c r="K115" s="79">
        <v>0</v>
      </c>
      <c r="L115" s="21">
        <f>J115+K115</f>
        <v>0</v>
      </c>
      <c r="M115" s="78">
        <v>0</v>
      </c>
      <c r="N115" s="79">
        <v>0</v>
      </c>
      <c r="O115" s="21">
        <f>M115+N115</f>
        <v>0</v>
      </c>
      <c r="P115" s="78">
        <v>0</v>
      </c>
      <c r="Q115" s="79">
        <v>0</v>
      </c>
      <c r="R115" s="21">
        <f>P115+Q115</f>
        <v>0</v>
      </c>
      <c r="S115" s="79">
        <v>0</v>
      </c>
      <c r="T115" s="79">
        <v>0</v>
      </c>
      <c r="U115" s="21">
        <f>S115+T115</f>
        <v>0</v>
      </c>
      <c r="V115" s="78">
        <v>0</v>
      </c>
      <c r="W115" s="79">
        <v>0</v>
      </c>
      <c r="X115" s="21">
        <f>V115+W115</f>
        <v>0</v>
      </c>
      <c r="Y115" s="81">
        <f t="shared" si="100"/>
        <v>2</v>
      </c>
      <c r="Z115" s="81">
        <f t="shared" si="101"/>
        <v>0</v>
      </c>
      <c r="AA115" s="110">
        <f t="shared" si="102"/>
        <v>2</v>
      </c>
    </row>
    <row r="116" spans="1:27" s="1" customFormat="1" ht="13.5" thickBot="1" x14ac:dyDescent="0.25">
      <c r="A116" s="65" t="s">
        <v>58</v>
      </c>
      <c r="B116" s="66"/>
      <c r="C116" s="66"/>
      <c r="D116" s="18">
        <f>SUBTOTAL(9,D113:D115)</f>
        <v>90</v>
      </c>
      <c r="E116" s="17">
        <f>SUBTOTAL(9,E113:E115)</f>
        <v>6</v>
      </c>
      <c r="F116" s="16">
        <f t="shared" ref="F116:X116" si="103">SUBTOTAL(9,F113:F114)</f>
        <v>95</v>
      </c>
      <c r="G116" s="17">
        <f>SUBTOTAL(9,G113:G115)</f>
        <v>13</v>
      </c>
      <c r="H116" s="17">
        <f>SUBTOTAL(9,H113:H115)</f>
        <v>1</v>
      </c>
      <c r="I116" s="17">
        <f t="shared" si="103"/>
        <v>13</v>
      </c>
      <c r="J116" s="18">
        <f>SUBTOTAL(9,J113:J115)</f>
        <v>2</v>
      </c>
      <c r="K116" s="17">
        <f>SUBTOTAL(9,K113:K115)</f>
        <v>0</v>
      </c>
      <c r="L116" s="16">
        <f t="shared" si="103"/>
        <v>2</v>
      </c>
      <c r="M116" s="18">
        <f>SUBTOTAL(9,M113:M115)</f>
        <v>1</v>
      </c>
      <c r="N116" s="17">
        <f>SUBTOTAL(9,N113:N115)</f>
        <v>0</v>
      </c>
      <c r="O116" s="17">
        <f t="shared" si="103"/>
        <v>1</v>
      </c>
      <c r="P116" s="18">
        <f>SUBTOTAL(9,P113:P115)</f>
        <v>2</v>
      </c>
      <c r="Q116" s="17">
        <f>SUBTOTAL(9,Q113:Q115)</f>
        <v>0</v>
      </c>
      <c r="R116" s="16">
        <f t="shared" si="103"/>
        <v>2</v>
      </c>
      <c r="S116" s="17">
        <f>SUBTOTAL(9,S113:S115)</f>
        <v>1</v>
      </c>
      <c r="T116" s="17">
        <f>SUBTOTAL(9,T113:T115)</f>
        <v>0</v>
      </c>
      <c r="U116" s="17">
        <f t="shared" si="103"/>
        <v>1</v>
      </c>
      <c r="V116" s="18">
        <f>SUBTOTAL(9,V113:V115)</f>
        <v>4</v>
      </c>
      <c r="W116" s="17">
        <f>SUBTOTAL(9,W113:W115)</f>
        <v>0</v>
      </c>
      <c r="X116" s="16">
        <f t="shared" si="103"/>
        <v>4</v>
      </c>
      <c r="Y116" s="94">
        <f t="shared" si="100"/>
        <v>113</v>
      </c>
      <c r="Z116" s="94">
        <f t="shared" si="101"/>
        <v>7</v>
      </c>
      <c r="AA116" s="95">
        <f t="shared" si="102"/>
        <v>120</v>
      </c>
    </row>
    <row r="117" spans="1:27" x14ac:dyDescent="0.2">
      <c r="A117" s="76"/>
      <c r="B117" s="69"/>
      <c r="C117" s="69"/>
      <c r="D117" s="70"/>
      <c r="E117" s="71"/>
      <c r="F117" s="72"/>
      <c r="G117" s="73"/>
      <c r="H117" s="73"/>
      <c r="I117" s="73"/>
      <c r="J117" s="70"/>
      <c r="K117" s="71"/>
      <c r="L117" s="72"/>
      <c r="M117" s="70"/>
      <c r="N117" s="73"/>
      <c r="O117" s="73"/>
      <c r="P117" s="70"/>
      <c r="Q117" s="71"/>
      <c r="R117" s="72"/>
      <c r="S117" s="73"/>
      <c r="T117" s="73"/>
      <c r="U117" s="73"/>
      <c r="V117" s="70"/>
      <c r="W117" s="71"/>
      <c r="X117" s="72"/>
      <c r="Y117" s="74"/>
      <c r="Z117" s="74"/>
      <c r="AA117" s="85"/>
    </row>
    <row r="118" spans="1:27" s="14" customFormat="1" x14ac:dyDescent="0.2">
      <c r="A118" s="68" t="s">
        <v>57</v>
      </c>
      <c r="B118" s="69">
        <v>4900</v>
      </c>
      <c r="C118" s="69">
        <v>7</v>
      </c>
      <c r="D118" s="86">
        <v>11</v>
      </c>
      <c r="E118" s="87">
        <v>6</v>
      </c>
      <c r="F118" s="62">
        <f>D118+E118</f>
        <v>17</v>
      </c>
      <c r="G118" s="68">
        <v>1</v>
      </c>
      <c r="H118" s="68">
        <v>0</v>
      </c>
      <c r="I118" s="88">
        <f>G118+H118</f>
        <v>1</v>
      </c>
      <c r="J118" s="86">
        <v>0</v>
      </c>
      <c r="K118" s="87">
        <v>0</v>
      </c>
      <c r="L118" s="62">
        <f>J118+K118</f>
        <v>0</v>
      </c>
      <c r="M118" s="86">
        <v>0</v>
      </c>
      <c r="N118" s="68">
        <v>0</v>
      </c>
      <c r="O118" s="88">
        <f>M118+N118</f>
        <v>0</v>
      </c>
      <c r="P118" s="86">
        <v>0</v>
      </c>
      <c r="Q118" s="87">
        <v>1</v>
      </c>
      <c r="R118" s="62">
        <f>P118+Q118</f>
        <v>1</v>
      </c>
      <c r="S118" s="68">
        <v>1</v>
      </c>
      <c r="T118" s="68">
        <v>0</v>
      </c>
      <c r="U118" s="88">
        <f>S118+T118</f>
        <v>1</v>
      </c>
      <c r="V118" s="86">
        <v>1</v>
      </c>
      <c r="W118" s="87">
        <v>0</v>
      </c>
      <c r="X118" s="62">
        <f>V118+W118</f>
        <v>1</v>
      </c>
      <c r="Y118" s="89">
        <f t="shared" ref="Y118" si="104">D118+G118+J118+M118+P118+S118+V118</f>
        <v>14</v>
      </c>
      <c r="Z118" s="89">
        <f t="shared" ref="Z118" si="105">E118+H118+K118+N118+Q118+T118+W118</f>
        <v>7</v>
      </c>
      <c r="AA118" s="120">
        <f t="shared" ref="AA118" si="106">SUBTOTAL(9,Y118:Z118)</f>
        <v>21</v>
      </c>
    </row>
    <row r="119" spans="1:27" x14ac:dyDescent="0.2">
      <c r="A119" s="76"/>
      <c r="B119" s="69"/>
      <c r="C119" s="69"/>
      <c r="D119" s="70"/>
      <c r="E119" s="71"/>
      <c r="F119" s="72"/>
      <c r="G119" s="73"/>
      <c r="H119" s="73"/>
      <c r="I119" s="73"/>
      <c r="J119" s="70"/>
      <c r="K119" s="71"/>
      <c r="L119" s="72"/>
      <c r="M119" s="70"/>
      <c r="N119" s="73"/>
      <c r="O119" s="73"/>
      <c r="P119" s="70"/>
      <c r="Q119" s="71"/>
      <c r="R119" s="72"/>
      <c r="S119" s="73"/>
      <c r="T119" s="73"/>
      <c r="U119" s="73"/>
      <c r="V119" s="70"/>
      <c r="W119" s="71"/>
      <c r="X119" s="72"/>
      <c r="Y119" s="74"/>
      <c r="Z119" s="74"/>
      <c r="AA119" s="85"/>
    </row>
    <row r="120" spans="1:27" s="1" customFormat="1" x14ac:dyDescent="0.2">
      <c r="A120" s="76" t="s">
        <v>56</v>
      </c>
      <c r="B120" s="77">
        <v>4500</v>
      </c>
      <c r="C120" s="77">
        <v>7</v>
      </c>
      <c r="D120" s="78">
        <v>66</v>
      </c>
      <c r="E120" s="79">
        <v>4</v>
      </c>
      <c r="F120" s="21">
        <f>D120+E120</f>
        <v>70</v>
      </c>
      <c r="G120" s="76">
        <v>2</v>
      </c>
      <c r="H120" s="76">
        <v>0</v>
      </c>
      <c r="I120" s="93">
        <f>G120+H120</f>
        <v>2</v>
      </c>
      <c r="J120" s="78">
        <v>1</v>
      </c>
      <c r="K120" s="79">
        <v>0</v>
      </c>
      <c r="L120" s="93">
        <f>J120+K120</f>
        <v>1</v>
      </c>
      <c r="M120" s="78">
        <v>1</v>
      </c>
      <c r="N120" s="76">
        <v>0</v>
      </c>
      <c r="O120" s="93">
        <f>M120+N120</f>
        <v>1</v>
      </c>
      <c r="P120" s="78">
        <v>0</v>
      </c>
      <c r="Q120" s="79">
        <v>0</v>
      </c>
      <c r="R120" s="21">
        <f>P120+Q120</f>
        <v>0</v>
      </c>
      <c r="S120" s="76">
        <v>3</v>
      </c>
      <c r="T120" s="76">
        <v>0</v>
      </c>
      <c r="U120" s="93">
        <f>S120+T120</f>
        <v>3</v>
      </c>
      <c r="V120" s="78">
        <v>1</v>
      </c>
      <c r="W120" s="79">
        <v>0</v>
      </c>
      <c r="X120" s="21">
        <f>V120+W120</f>
        <v>1</v>
      </c>
      <c r="Y120" s="97">
        <f t="shared" ref="Y120:Y124" si="107">D120+G120+J120+M120+P120+S120+V120</f>
        <v>74</v>
      </c>
      <c r="Z120" s="97">
        <f t="shared" ref="Z120:Z124" si="108">E120+H120+K120+N120+Q120+T120+W120</f>
        <v>4</v>
      </c>
      <c r="AA120" s="110">
        <f t="shared" ref="AA120:AA124" si="109">SUBTOTAL(9,Y120:Z120)</f>
        <v>78</v>
      </c>
    </row>
    <row r="121" spans="1:27" s="1" customFormat="1" x14ac:dyDescent="0.2">
      <c r="A121" s="76" t="s">
        <v>55</v>
      </c>
      <c r="B121" s="77">
        <v>4550</v>
      </c>
      <c r="C121" s="77">
        <v>6</v>
      </c>
      <c r="D121" s="78">
        <v>0</v>
      </c>
      <c r="E121" s="79">
        <v>0</v>
      </c>
      <c r="F121" s="21">
        <f>D121+E121</f>
        <v>0</v>
      </c>
      <c r="G121" s="76">
        <v>0</v>
      </c>
      <c r="H121" s="76">
        <v>0</v>
      </c>
      <c r="I121" s="93">
        <f>G121+H121</f>
        <v>0</v>
      </c>
      <c r="J121" s="78">
        <v>0</v>
      </c>
      <c r="K121" s="79">
        <v>0</v>
      </c>
      <c r="L121" s="93">
        <f>J121+K121</f>
        <v>0</v>
      </c>
      <c r="M121" s="78">
        <v>0</v>
      </c>
      <c r="N121" s="76">
        <v>0</v>
      </c>
      <c r="O121" s="93">
        <f>M121+N121</f>
        <v>0</v>
      </c>
      <c r="P121" s="78">
        <v>0</v>
      </c>
      <c r="Q121" s="79">
        <v>0</v>
      </c>
      <c r="R121" s="21">
        <f>P121+Q121</f>
        <v>0</v>
      </c>
      <c r="S121" s="76">
        <v>0</v>
      </c>
      <c r="T121" s="76">
        <v>0</v>
      </c>
      <c r="U121" s="93">
        <f>S121+T121</f>
        <v>0</v>
      </c>
      <c r="V121" s="78">
        <v>0</v>
      </c>
      <c r="W121" s="79">
        <v>0</v>
      </c>
      <c r="X121" s="21">
        <f>V121+W121</f>
        <v>0</v>
      </c>
      <c r="Y121" s="97">
        <f t="shared" si="107"/>
        <v>0</v>
      </c>
      <c r="Z121" s="97">
        <f t="shared" si="108"/>
        <v>0</v>
      </c>
      <c r="AA121" s="110">
        <f t="shared" si="109"/>
        <v>0</v>
      </c>
    </row>
    <row r="122" spans="1:27" s="1" customFormat="1" x14ac:dyDescent="0.2">
      <c r="A122" s="76" t="s">
        <v>54</v>
      </c>
      <c r="B122" s="77">
        <v>4560</v>
      </c>
      <c r="C122" s="77">
        <v>8</v>
      </c>
      <c r="D122" s="78">
        <v>0</v>
      </c>
      <c r="E122" s="79">
        <v>0</v>
      </c>
      <c r="F122" s="21">
        <f>D122+E122</f>
        <v>0</v>
      </c>
      <c r="G122" s="76">
        <v>0</v>
      </c>
      <c r="H122" s="76">
        <v>0</v>
      </c>
      <c r="I122" s="93">
        <f>G122+H122</f>
        <v>0</v>
      </c>
      <c r="J122" s="78">
        <v>0</v>
      </c>
      <c r="K122" s="79">
        <v>0</v>
      </c>
      <c r="L122" s="93">
        <f>J122+K122</f>
        <v>0</v>
      </c>
      <c r="M122" s="78">
        <v>0</v>
      </c>
      <c r="N122" s="76">
        <v>0</v>
      </c>
      <c r="O122" s="93">
        <f>M122+N122</f>
        <v>0</v>
      </c>
      <c r="P122" s="78">
        <v>0</v>
      </c>
      <c r="Q122" s="79">
        <v>0</v>
      </c>
      <c r="R122" s="21">
        <f>P122+Q122</f>
        <v>0</v>
      </c>
      <c r="S122" s="76">
        <v>0</v>
      </c>
      <c r="T122" s="76">
        <v>0</v>
      </c>
      <c r="U122" s="93">
        <f>S122+T122</f>
        <v>0</v>
      </c>
      <c r="V122" s="78">
        <v>0</v>
      </c>
      <c r="W122" s="79">
        <v>0</v>
      </c>
      <c r="X122" s="21">
        <f>V122+W122</f>
        <v>0</v>
      </c>
      <c r="Y122" s="97">
        <f t="shared" si="107"/>
        <v>0</v>
      </c>
      <c r="Z122" s="97">
        <f t="shared" si="108"/>
        <v>0</v>
      </c>
      <c r="AA122" s="110">
        <f t="shared" si="109"/>
        <v>0</v>
      </c>
    </row>
    <row r="123" spans="1:27" s="1" customFormat="1" ht="13.5" thickBot="1" x14ac:dyDescent="0.25">
      <c r="A123" s="76" t="s">
        <v>53</v>
      </c>
      <c r="B123" s="77">
        <v>4940</v>
      </c>
      <c r="C123" s="77">
        <v>9</v>
      </c>
      <c r="D123" s="78">
        <v>1</v>
      </c>
      <c r="E123" s="79">
        <v>0</v>
      </c>
      <c r="F123" s="21">
        <f>D123+E123</f>
        <v>1</v>
      </c>
      <c r="G123" s="76">
        <v>1</v>
      </c>
      <c r="H123" s="76">
        <v>0</v>
      </c>
      <c r="I123" s="93">
        <f>G123+H123</f>
        <v>1</v>
      </c>
      <c r="J123" s="78">
        <v>0</v>
      </c>
      <c r="K123" s="79">
        <v>0</v>
      </c>
      <c r="L123" s="21">
        <f>J123+K123</f>
        <v>0</v>
      </c>
      <c r="M123" s="78">
        <v>0</v>
      </c>
      <c r="N123" s="76">
        <v>0</v>
      </c>
      <c r="O123" s="93">
        <f>M123+N123</f>
        <v>0</v>
      </c>
      <c r="P123" s="78">
        <v>0</v>
      </c>
      <c r="Q123" s="79">
        <v>0</v>
      </c>
      <c r="R123" s="21">
        <f>P123+Q123</f>
        <v>0</v>
      </c>
      <c r="S123" s="76">
        <v>0</v>
      </c>
      <c r="T123" s="76">
        <v>0</v>
      </c>
      <c r="U123" s="93">
        <f>S123+T123</f>
        <v>0</v>
      </c>
      <c r="V123" s="78">
        <v>0</v>
      </c>
      <c r="W123" s="79">
        <v>0</v>
      </c>
      <c r="X123" s="21">
        <f>V123+W123</f>
        <v>0</v>
      </c>
      <c r="Y123" s="97">
        <f t="shared" si="107"/>
        <v>2</v>
      </c>
      <c r="Z123" s="97">
        <f t="shared" si="108"/>
        <v>0</v>
      </c>
      <c r="AA123" s="110">
        <f t="shared" si="109"/>
        <v>2</v>
      </c>
    </row>
    <row r="124" spans="1:27" s="1" customFormat="1" ht="13.5" thickBot="1" x14ac:dyDescent="0.25">
      <c r="A124" s="65" t="s">
        <v>52</v>
      </c>
      <c r="B124" s="66"/>
      <c r="C124" s="66"/>
      <c r="D124" s="18">
        <f t="shared" ref="D124:X124" si="110">SUBTOTAL(9,D120:D123)</f>
        <v>67</v>
      </c>
      <c r="E124" s="17">
        <f>SUBTOTAL(9,E120:E123)</f>
        <v>4</v>
      </c>
      <c r="F124" s="16">
        <f t="shared" si="110"/>
        <v>71</v>
      </c>
      <c r="G124" s="18">
        <f>SUBTOTAL(9,G120:G123)</f>
        <v>3</v>
      </c>
      <c r="H124" s="17">
        <f t="shared" si="110"/>
        <v>0</v>
      </c>
      <c r="I124" s="16">
        <f t="shared" si="110"/>
        <v>3</v>
      </c>
      <c r="J124" s="18">
        <f t="shared" si="110"/>
        <v>1</v>
      </c>
      <c r="K124" s="17">
        <f t="shared" si="110"/>
        <v>0</v>
      </c>
      <c r="L124" s="16">
        <f t="shared" si="110"/>
        <v>1</v>
      </c>
      <c r="M124" s="18">
        <f t="shared" si="110"/>
        <v>1</v>
      </c>
      <c r="N124" s="17">
        <f t="shared" si="110"/>
        <v>0</v>
      </c>
      <c r="O124" s="16">
        <f t="shared" si="110"/>
        <v>1</v>
      </c>
      <c r="P124" s="18">
        <f t="shared" si="110"/>
        <v>0</v>
      </c>
      <c r="Q124" s="17">
        <f t="shared" si="110"/>
        <v>0</v>
      </c>
      <c r="R124" s="16">
        <f t="shared" si="110"/>
        <v>0</v>
      </c>
      <c r="S124" s="18">
        <f t="shared" si="110"/>
        <v>3</v>
      </c>
      <c r="T124" s="17">
        <f t="shared" si="110"/>
        <v>0</v>
      </c>
      <c r="U124" s="16">
        <f t="shared" si="110"/>
        <v>3</v>
      </c>
      <c r="V124" s="18">
        <f t="shared" si="110"/>
        <v>1</v>
      </c>
      <c r="W124" s="17">
        <f t="shared" si="110"/>
        <v>0</v>
      </c>
      <c r="X124" s="16">
        <f t="shared" si="110"/>
        <v>1</v>
      </c>
      <c r="Y124" s="94">
        <f t="shared" si="107"/>
        <v>76</v>
      </c>
      <c r="Z124" s="94">
        <f t="shared" si="108"/>
        <v>4</v>
      </c>
      <c r="AA124" s="95">
        <f t="shared" si="109"/>
        <v>80</v>
      </c>
    </row>
    <row r="125" spans="1:27" x14ac:dyDescent="0.2">
      <c r="A125" s="76"/>
      <c r="B125" s="69"/>
      <c r="C125" s="69"/>
      <c r="D125" s="70"/>
      <c r="E125" s="71"/>
      <c r="F125" s="72"/>
      <c r="G125" s="73"/>
      <c r="H125" s="73"/>
      <c r="I125" s="73"/>
      <c r="J125" s="70"/>
      <c r="K125" s="71"/>
      <c r="L125" s="72"/>
      <c r="M125" s="70"/>
      <c r="N125" s="73"/>
      <c r="O125" s="73"/>
      <c r="P125" s="70"/>
      <c r="Q125" s="71"/>
      <c r="R125" s="72"/>
      <c r="S125" s="73"/>
      <c r="T125" s="73"/>
      <c r="U125" s="73"/>
      <c r="V125" s="70"/>
      <c r="W125" s="71"/>
      <c r="X125" s="72"/>
      <c r="Y125" s="74"/>
      <c r="Z125" s="74"/>
      <c r="AA125" s="85"/>
    </row>
    <row r="126" spans="1:27" s="14" customFormat="1" x14ac:dyDescent="0.2">
      <c r="A126" s="68" t="s">
        <v>51</v>
      </c>
      <c r="B126" s="69">
        <v>4120</v>
      </c>
      <c r="C126" s="69">
        <v>7</v>
      </c>
      <c r="D126" s="86">
        <v>24</v>
      </c>
      <c r="E126" s="87">
        <v>11</v>
      </c>
      <c r="F126" s="62">
        <f>D126+E126</f>
        <v>35</v>
      </c>
      <c r="G126" s="68">
        <v>1</v>
      </c>
      <c r="H126" s="68">
        <v>0</v>
      </c>
      <c r="I126" s="88">
        <f>G126+H126</f>
        <v>1</v>
      </c>
      <c r="J126" s="86">
        <v>0</v>
      </c>
      <c r="K126" s="87">
        <v>0</v>
      </c>
      <c r="L126" s="62">
        <f>J126+K126</f>
        <v>0</v>
      </c>
      <c r="M126" s="86">
        <v>3</v>
      </c>
      <c r="N126" s="68">
        <v>0</v>
      </c>
      <c r="O126" s="88">
        <f>M126+N126</f>
        <v>3</v>
      </c>
      <c r="P126" s="86">
        <v>0</v>
      </c>
      <c r="Q126" s="87">
        <v>0</v>
      </c>
      <c r="R126" s="62">
        <f>P126+Q126</f>
        <v>0</v>
      </c>
      <c r="S126" s="68">
        <v>0</v>
      </c>
      <c r="T126" s="68">
        <v>0</v>
      </c>
      <c r="U126" s="88">
        <f>S126+T126</f>
        <v>0</v>
      </c>
      <c r="V126" s="86">
        <v>0</v>
      </c>
      <c r="W126" s="87">
        <v>1</v>
      </c>
      <c r="X126" s="62">
        <f>V126+W126</f>
        <v>1</v>
      </c>
      <c r="Y126" s="89">
        <f t="shared" ref="Y126:Y129" si="111">D126+G126+J126+M126+P126+S126+V126</f>
        <v>28</v>
      </c>
      <c r="Z126" s="89">
        <f t="shared" ref="Z126:Z129" si="112">E126+H126+K126+N126+Q126+T126+W126</f>
        <v>12</v>
      </c>
      <c r="AA126" s="120">
        <f t="shared" ref="AA126:AA129" si="113">SUBTOTAL(9,Y126:Z126)</f>
        <v>40</v>
      </c>
    </row>
    <row r="127" spans="1:27" s="14" customFormat="1" x14ac:dyDescent="0.2">
      <c r="A127" s="68" t="s">
        <v>50</v>
      </c>
      <c r="B127" s="69">
        <v>4220</v>
      </c>
      <c r="C127" s="69">
        <v>7</v>
      </c>
      <c r="D127" s="86">
        <v>7</v>
      </c>
      <c r="E127" s="87">
        <v>1</v>
      </c>
      <c r="F127" s="62">
        <f>D127+E127</f>
        <v>8</v>
      </c>
      <c r="G127" s="68">
        <v>0</v>
      </c>
      <c r="H127" s="68">
        <v>0</v>
      </c>
      <c r="I127" s="88">
        <f>G127+H127</f>
        <v>0</v>
      </c>
      <c r="J127" s="86">
        <v>0</v>
      </c>
      <c r="K127" s="87">
        <v>0</v>
      </c>
      <c r="L127" s="62">
        <f>J127+K127</f>
        <v>0</v>
      </c>
      <c r="M127" s="86">
        <v>0</v>
      </c>
      <c r="N127" s="68">
        <v>0</v>
      </c>
      <c r="O127" s="88">
        <f>M127+N127</f>
        <v>0</v>
      </c>
      <c r="P127" s="86">
        <v>0</v>
      </c>
      <c r="Q127" s="87">
        <v>0</v>
      </c>
      <c r="R127" s="62">
        <f>P127+Q127</f>
        <v>0</v>
      </c>
      <c r="S127" s="68">
        <v>0</v>
      </c>
      <c r="T127" s="68">
        <v>0</v>
      </c>
      <c r="U127" s="88">
        <f>S127+T127</f>
        <v>0</v>
      </c>
      <c r="V127" s="86">
        <v>2</v>
      </c>
      <c r="W127" s="87">
        <v>0</v>
      </c>
      <c r="X127" s="62">
        <f>V127+W127</f>
        <v>2</v>
      </c>
      <c r="Y127" s="89">
        <f t="shared" si="111"/>
        <v>9</v>
      </c>
      <c r="Z127" s="89">
        <f t="shared" si="112"/>
        <v>1</v>
      </c>
      <c r="AA127" s="120">
        <f t="shared" si="113"/>
        <v>10</v>
      </c>
    </row>
    <row r="128" spans="1:27" s="14" customFormat="1" ht="13.5" thickBot="1" x14ac:dyDescent="0.25">
      <c r="A128" s="68" t="s">
        <v>49</v>
      </c>
      <c r="B128" s="69">
        <v>4620</v>
      </c>
      <c r="C128" s="69">
        <v>7</v>
      </c>
      <c r="D128" s="86">
        <v>15</v>
      </c>
      <c r="E128" s="87">
        <v>2</v>
      </c>
      <c r="F128" s="62">
        <f>D128+E128</f>
        <v>17</v>
      </c>
      <c r="G128" s="68">
        <v>0</v>
      </c>
      <c r="H128" s="68">
        <v>0</v>
      </c>
      <c r="I128" s="88">
        <f>G128+H128</f>
        <v>0</v>
      </c>
      <c r="J128" s="86">
        <v>0</v>
      </c>
      <c r="K128" s="87">
        <v>0</v>
      </c>
      <c r="L128" s="62">
        <f>J128+K128</f>
        <v>0</v>
      </c>
      <c r="M128" s="86">
        <v>0</v>
      </c>
      <c r="N128" s="68">
        <v>0</v>
      </c>
      <c r="O128" s="88">
        <f>M128+N128</f>
        <v>0</v>
      </c>
      <c r="P128" s="86">
        <v>0</v>
      </c>
      <c r="Q128" s="87">
        <v>0</v>
      </c>
      <c r="R128" s="62">
        <f>P128+Q128</f>
        <v>0</v>
      </c>
      <c r="S128" s="68">
        <v>1</v>
      </c>
      <c r="T128" s="68">
        <v>0</v>
      </c>
      <c r="U128" s="88">
        <f>S128+T128</f>
        <v>1</v>
      </c>
      <c r="V128" s="86">
        <v>0</v>
      </c>
      <c r="W128" s="87">
        <v>0</v>
      </c>
      <c r="X128" s="62">
        <f>V128+W128</f>
        <v>0</v>
      </c>
      <c r="Y128" s="89">
        <f t="shared" si="111"/>
        <v>16</v>
      </c>
      <c r="Z128" s="89">
        <f t="shared" si="112"/>
        <v>2</v>
      </c>
      <c r="AA128" s="120">
        <f t="shared" si="113"/>
        <v>18</v>
      </c>
    </row>
    <row r="129" spans="1:27" s="1" customFormat="1" ht="13.5" thickBot="1" x14ac:dyDescent="0.25">
      <c r="A129" s="65" t="s">
        <v>48</v>
      </c>
      <c r="B129" s="66"/>
      <c r="C129" s="66"/>
      <c r="D129" s="18">
        <f t="shared" ref="D129:X129" si="114">SUBTOTAL(9,D126:D128)</f>
        <v>46</v>
      </c>
      <c r="E129" s="17">
        <f>SUBTOTAL(9,E126:E128)</f>
        <v>14</v>
      </c>
      <c r="F129" s="16">
        <f t="shared" si="114"/>
        <v>60</v>
      </c>
      <c r="G129" s="18">
        <f>SUBTOTAL(9,G126:G128)</f>
        <v>1</v>
      </c>
      <c r="H129" s="17">
        <f t="shared" si="114"/>
        <v>0</v>
      </c>
      <c r="I129" s="16">
        <f t="shared" si="114"/>
        <v>1</v>
      </c>
      <c r="J129" s="18">
        <f t="shared" si="114"/>
        <v>0</v>
      </c>
      <c r="K129" s="17">
        <f t="shared" si="114"/>
        <v>0</v>
      </c>
      <c r="L129" s="16">
        <f t="shared" si="114"/>
        <v>0</v>
      </c>
      <c r="M129" s="18">
        <f t="shared" si="114"/>
        <v>3</v>
      </c>
      <c r="N129" s="17">
        <f t="shared" si="114"/>
        <v>0</v>
      </c>
      <c r="O129" s="16">
        <f t="shared" si="114"/>
        <v>3</v>
      </c>
      <c r="P129" s="18">
        <f t="shared" si="114"/>
        <v>0</v>
      </c>
      <c r="Q129" s="17">
        <f t="shared" si="114"/>
        <v>0</v>
      </c>
      <c r="R129" s="16">
        <f t="shared" si="114"/>
        <v>0</v>
      </c>
      <c r="S129" s="17">
        <f t="shared" si="114"/>
        <v>1</v>
      </c>
      <c r="T129" s="17">
        <f t="shared" si="114"/>
        <v>0</v>
      </c>
      <c r="U129" s="17">
        <f t="shared" si="114"/>
        <v>1</v>
      </c>
      <c r="V129" s="18">
        <f t="shared" si="114"/>
        <v>2</v>
      </c>
      <c r="W129" s="17">
        <f t="shared" si="114"/>
        <v>1</v>
      </c>
      <c r="X129" s="16">
        <f t="shared" si="114"/>
        <v>3</v>
      </c>
      <c r="Y129" s="84">
        <f t="shared" si="111"/>
        <v>53</v>
      </c>
      <c r="Z129" s="94">
        <f t="shared" si="112"/>
        <v>15</v>
      </c>
      <c r="AA129" s="95">
        <f t="shared" si="113"/>
        <v>68</v>
      </c>
    </row>
    <row r="130" spans="1:27" s="1" customFormat="1" ht="13.5" thickBot="1" x14ac:dyDescent="0.25">
      <c r="A130" s="76"/>
      <c r="B130" s="69"/>
      <c r="C130" s="69"/>
      <c r="D130" s="86"/>
      <c r="E130" s="87"/>
      <c r="F130" s="152"/>
      <c r="G130" s="68"/>
      <c r="H130" s="68"/>
      <c r="I130" s="68"/>
      <c r="J130" s="86"/>
      <c r="K130" s="87"/>
      <c r="L130" s="152"/>
      <c r="M130" s="86"/>
      <c r="N130" s="68"/>
      <c r="O130" s="68"/>
      <c r="P130" s="86"/>
      <c r="Q130" s="87"/>
      <c r="R130" s="152"/>
      <c r="S130" s="68"/>
      <c r="T130" s="68"/>
      <c r="U130" s="68"/>
      <c r="V130" s="86"/>
      <c r="W130" s="87"/>
      <c r="X130" s="152"/>
      <c r="Y130" s="153"/>
      <c r="Z130" s="153"/>
      <c r="AA130" s="154"/>
    </row>
    <row r="131" spans="1:27" s="1" customFormat="1" ht="13.5" thickBot="1" x14ac:dyDescent="0.25">
      <c r="A131" s="155" t="s">
        <v>47</v>
      </c>
      <c r="B131" s="156"/>
      <c r="C131" s="156"/>
      <c r="D131" s="155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8"/>
      <c r="AA131" s="159"/>
    </row>
    <row r="132" spans="1:27" s="1" customFormat="1" x14ac:dyDescent="0.2">
      <c r="A132" s="68" t="s">
        <v>5</v>
      </c>
      <c r="B132" s="69"/>
      <c r="C132" s="160">
        <v>7</v>
      </c>
      <c r="D132" s="68">
        <f t="shared" ref="D132:AA132" si="115">D127+D105+D128+D99+D113+D114+D118+D120+D103+D126+D108</f>
        <v>283</v>
      </c>
      <c r="E132" s="68">
        <f t="shared" si="115"/>
        <v>47</v>
      </c>
      <c r="F132" s="62">
        <f t="shared" si="115"/>
        <v>330</v>
      </c>
      <c r="G132" s="68">
        <f>G127+G105+G128+G99+G113+G114+G118+G120+G103+G126+G108</f>
        <v>26</v>
      </c>
      <c r="H132" s="68">
        <f t="shared" si="115"/>
        <v>1</v>
      </c>
      <c r="I132" s="62">
        <f t="shared" si="115"/>
        <v>27</v>
      </c>
      <c r="J132" s="68">
        <f t="shared" si="115"/>
        <v>6</v>
      </c>
      <c r="K132" s="68">
        <f t="shared" si="115"/>
        <v>0</v>
      </c>
      <c r="L132" s="62">
        <f t="shared" si="115"/>
        <v>6</v>
      </c>
      <c r="M132" s="68">
        <f t="shared" si="115"/>
        <v>6</v>
      </c>
      <c r="N132" s="68">
        <f t="shared" si="115"/>
        <v>0</v>
      </c>
      <c r="O132" s="62">
        <f t="shared" si="115"/>
        <v>6</v>
      </c>
      <c r="P132" s="68">
        <f t="shared" si="115"/>
        <v>4</v>
      </c>
      <c r="Q132" s="68">
        <f t="shared" si="115"/>
        <v>1</v>
      </c>
      <c r="R132" s="62">
        <f t="shared" si="115"/>
        <v>5</v>
      </c>
      <c r="S132" s="68">
        <f t="shared" si="115"/>
        <v>8</v>
      </c>
      <c r="T132" s="68">
        <f t="shared" si="115"/>
        <v>0</v>
      </c>
      <c r="U132" s="62">
        <f t="shared" si="115"/>
        <v>8</v>
      </c>
      <c r="V132" s="68">
        <f t="shared" si="115"/>
        <v>11</v>
      </c>
      <c r="W132" s="68">
        <f t="shared" si="115"/>
        <v>2</v>
      </c>
      <c r="X132" s="62">
        <f t="shared" si="115"/>
        <v>13</v>
      </c>
      <c r="Y132" s="89">
        <f>Y127+Y105+Y128+Y99+Y113+Y114+Y118+Y120+Y103+Y126+Y108</f>
        <v>344</v>
      </c>
      <c r="Z132" s="88">
        <f t="shared" si="115"/>
        <v>51</v>
      </c>
      <c r="AA132" s="62">
        <f t="shared" si="115"/>
        <v>395</v>
      </c>
    </row>
    <row r="133" spans="1:27" s="1" customFormat="1" x14ac:dyDescent="0.2">
      <c r="A133" s="68" t="s">
        <v>46</v>
      </c>
      <c r="B133" s="69"/>
      <c r="C133" s="160">
        <v>6</v>
      </c>
      <c r="D133" s="68">
        <f t="shared" ref="D133:F133" si="116">D107+D109+D121+D122</f>
        <v>2</v>
      </c>
      <c r="E133" s="68">
        <f t="shared" si="116"/>
        <v>1</v>
      </c>
      <c r="F133" s="62">
        <f t="shared" si="116"/>
        <v>3</v>
      </c>
      <c r="G133" s="87">
        <f>G107+G121</f>
        <v>0</v>
      </c>
      <c r="H133" s="87">
        <f t="shared" ref="H133:I133" si="117">H107+H121</f>
        <v>0</v>
      </c>
      <c r="I133" s="118">
        <f t="shared" si="117"/>
        <v>0</v>
      </c>
      <c r="J133" s="86">
        <f t="shared" ref="J133:L133" si="118">J107+J109+J121+J122</f>
        <v>0</v>
      </c>
      <c r="K133" s="87">
        <f t="shared" si="118"/>
        <v>0</v>
      </c>
      <c r="L133" s="62">
        <f t="shared" si="118"/>
        <v>0</v>
      </c>
      <c r="M133" s="161">
        <f>M107+M109+M121+M122</f>
        <v>0</v>
      </c>
      <c r="N133" s="87">
        <f t="shared" ref="N133:O133" si="119">N107+N121</f>
        <v>0</v>
      </c>
      <c r="O133" s="118">
        <f t="shared" si="119"/>
        <v>0</v>
      </c>
      <c r="P133" s="86">
        <f>P107+P121</f>
        <v>0</v>
      </c>
      <c r="Q133" s="87">
        <f t="shared" ref="Q133:R133" si="120">Q107+Q121</f>
        <v>0</v>
      </c>
      <c r="R133" s="62">
        <f t="shared" si="120"/>
        <v>0</v>
      </c>
      <c r="S133" s="87">
        <f>S107+S121</f>
        <v>0</v>
      </c>
      <c r="T133" s="87">
        <f t="shared" ref="T133:U133" si="121">T107+T121</f>
        <v>0</v>
      </c>
      <c r="U133" s="118">
        <f t="shared" si="121"/>
        <v>0</v>
      </c>
      <c r="V133" s="86">
        <f>V107+V121</f>
        <v>0</v>
      </c>
      <c r="W133" s="87">
        <f t="shared" ref="W133:X133" si="122">W107+W121</f>
        <v>0</v>
      </c>
      <c r="X133" s="62">
        <f t="shared" si="122"/>
        <v>0</v>
      </c>
      <c r="Y133" s="119">
        <f>Y107+Y109+Y122+Y121</f>
        <v>3</v>
      </c>
      <c r="Z133" s="118">
        <f t="shared" ref="Z133:AA133" si="123">Z107+Z109+Z122+Z121</f>
        <v>1</v>
      </c>
      <c r="AA133" s="62">
        <f t="shared" si="123"/>
        <v>4</v>
      </c>
    </row>
    <row r="134" spans="1:27" s="1" customFormat="1" x14ac:dyDescent="0.2">
      <c r="A134" s="68" t="s">
        <v>2</v>
      </c>
      <c r="B134" s="69"/>
      <c r="C134" s="160">
        <v>8</v>
      </c>
      <c r="D134" s="68">
        <f>D106</f>
        <v>42</v>
      </c>
      <c r="E134" s="68">
        <f>E106</f>
        <v>16</v>
      </c>
      <c r="F134" s="62">
        <f>F106</f>
        <v>58</v>
      </c>
      <c r="G134" s="68">
        <f>G106+G109+G122</f>
        <v>13</v>
      </c>
      <c r="H134" s="68">
        <f t="shared" ref="H134:X134" si="124">H106+H109+H122</f>
        <v>0</v>
      </c>
      <c r="I134" s="88">
        <f t="shared" si="124"/>
        <v>13</v>
      </c>
      <c r="J134" s="86">
        <f t="shared" si="124"/>
        <v>0</v>
      </c>
      <c r="K134" s="87">
        <f t="shared" si="124"/>
        <v>0</v>
      </c>
      <c r="L134" s="62">
        <f t="shared" si="124"/>
        <v>0</v>
      </c>
      <c r="M134" s="86">
        <f t="shared" si="124"/>
        <v>0</v>
      </c>
      <c r="N134" s="68">
        <f t="shared" si="124"/>
        <v>0</v>
      </c>
      <c r="O134" s="88">
        <f t="shared" si="124"/>
        <v>0</v>
      </c>
      <c r="P134" s="86">
        <f t="shared" si="124"/>
        <v>3</v>
      </c>
      <c r="Q134" s="87">
        <f t="shared" si="124"/>
        <v>1</v>
      </c>
      <c r="R134" s="62">
        <f t="shared" si="124"/>
        <v>4</v>
      </c>
      <c r="S134" s="68">
        <f t="shared" si="124"/>
        <v>0</v>
      </c>
      <c r="T134" s="68">
        <f t="shared" si="124"/>
        <v>0</v>
      </c>
      <c r="U134" s="88">
        <f t="shared" si="124"/>
        <v>0</v>
      </c>
      <c r="V134" s="86">
        <f t="shared" si="124"/>
        <v>2</v>
      </c>
      <c r="W134" s="87">
        <f t="shared" si="124"/>
        <v>2</v>
      </c>
      <c r="X134" s="62">
        <f t="shared" si="124"/>
        <v>4</v>
      </c>
      <c r="Y134" s="89">
        <f>Y106</f>
        <v>59</v>
      </c>
      <c r="Z134" s="89">
        <f t="shared" ref="Z134:AA134" si="125">Z106</f>
        <v>19</v>
      </c>
      <c r="AA134" s="120">
        <f t="shared" si="125"/>
        <v>78</v>
      </c>
    </row>
    <row r="135" spans="1:27" s="1" customFormat="1" ht="13.5" thickBot="1" x14ac:dyDescent="0.25">
      <c r="A135" s="68" t="s">
        <v>1</v>
      </c>
      <c r="B135" s="69"/>
      <c r="C135" s="144">
        <v>9</v>
      </c>
      <c r="D135" s="68">
        <f t="shared" ref="D135:AA135" si="126">D110+D123+D100+D115</f>
        <v>7</v>
      </c>
      <c r="E135" s="68">
        <f t="shared" si="126"/>
        <v>4</v>
      </c>
      <c r="F135" s="62">
        <f t="shared" si="126"/>
        <v>11</v>
      </c>
      <c r="G135" s="68">
        <f>G110+G123+G100+G115</f>
        <v>3</v>
      </c>
      <c r="H135" s="68">
        <f t="shared" si="126"/>
        <v>0</v>
      </c>
      <c r="I135" s="62">
        <f t="shared" si="126"/>
        <v>3</v>
      </c>
      <c r="J135" s="86">
        <f t="shared" si="126"/>
        <v>0</v>
      </c>
      <c r="K135" s="87">
        <f t="shared" si="126"/>
        <v>0</v>
      </c>
      <c r="L135" s="62">
        <f t="shared" si="126"/>
        <v>0</v>
      </c>
      <c r="M135" s="86">
        <f t="shared" si="126"/>
        <v>0</v>
      </c>
      <c r="N135" s="68">
        <f t="shared" si="126"/>
        <v>0</v>
      </c>
      <c r="O135" s="88">
        <f t="shared" si="126"/>
        <v>0</v>
      </c>
      <c r="P135" s="86">
        <f t="shared" si="126"/>
        <v>0</v>
      </c>
      <c r="Q135" s="87">
        <f t="shared" si="126"/>
        <v>1</v>
      </c>
      <c r="R135" s="62">
        <f t="shared" si="126"/>
        <v>1</v>
      </c>
      <c r="S135" s="68">
        <f t="shared" si="126"/>
        <v>0</v>
      </c>
      <c r="T135" s="68">
        <f t="shared" si="126"/>
        <v>1</v>
      </c>
      <c r="U135" s="88">
        <f t="shared" si="126"/>
        <v>1</v>
      </c>
      <c r="V135" s="86">
        <f t="shared" si="126"/>
        <v>0</v>
      </c>
      <c r="W135" s="87">
        <f t="shared" si="126"/>
        <v>1</v>
      </c>
      <c r="X135" s="62">
        <f t="shared" si="126"/>
        <v>1</v>
      </c>
      <c r="Y135" s="89">
        <f t="shared" si="126"/>
        <v>10</v>
      </c>
      <c r="Z135" s="89">
        <f t="shared" si="126"/>
        <v>7</v>
      </c>
      <c r="AA135" s="120">
        <f t="shared" si="126"/>
        <v>17</v>
      </c>
    </row>
    <row r="136" spans="1:27" s="1" customFormat="1" ht="13.5" thickBot="1" x14ac:dyDescent="0.25">
      <c r="A136" s="162" t="s">
        <v>0</v>
      </c>
      <c r="B136" s="163"/>
      <c r="C136" s="164"/>
      <c r="D136" s="165">
        <f>SUM(D132:D135)</f>
        <v>334</v>
      </c>
      <c r="E136" s="165">
        <f t="shared" ref="E136:AA136" si="127">SUM(E132:E135)</f>
        <v>68</v>
      </c>
      <c r="F136" s="166">
        <f t="shared" si="127"/>
        <v>402</v>
      </c>
      <c r="G136" s="165">
        <f>SUM(G132:G135)</f>
        <v>42</v>
      </c>
      <c r="H136" s="165">
        <f t="shared" si="127"/>
        <v>1</v>
      </c>
      <c r="I136" s="166">
        <f t="shared" si="127"/>
        <v>43</v>
      </c>
      <c r="J136" s="165">
        <f t="shared" si="127"/>
        <v>6</v>
      </c>
      <c r="K136" s="165">
        <f t="shared" si="127"/>
        <v>0</v>
      </c>
      <c r="L136" s="166">
        <f t="shared" si="127"/>
        <v>6</v>
      </c>
      <c r="M136" s="165">
        <f t="shared" si="127"/>
        <v>6</v>
      </c>
      <c r="N136" s="165">
        <f t="shared" si="127"/>
        <v>0</v>
      </c>
      <c r="O136" s="166">
        <f t="shared" si="127"/>
        <v>6</v>
      </c>
      <c r="P136" s="165">
        <f t="shared" si="127"/>
        <v>7</v>
      </c>
      <c r="Q136" s="165">
        <f t="shared" si="127"/>
        <v>3</v>
      </c>
      <c r="R136" s="166">
        <f t="shared" si="127"/>
        <v>10</v>
      </c>
      <c r="S136" s="165">
        <f t="shared" si="127"/>
        <v>8</v>
      </c>
      <c r="T136" s="165">
        <f t="shared" si="127"/>
        <v>1</v>
      </c>
      <c r="U136" s="166">
        <f t="shared" si="127"/>
        <v>9</v>
      </c>
      <c r="V136" s="165">
        <f t="shared" si="127"/>
        <v>13</v>
      </c>
      <c r="W136" s="165">
        <f t="shared" si="127"/>
        <v>5</v>
      </c>
      <c r="X136" s="166">
        <f t="shared" si="127"/>
        <v>18</v>
      </c>
      <c r="Y136" s="167">
        <f>SUM(Y132:Y135)</f>
        <v>416</v>
      </c>
      <c r="Z136" s="165">
        <f t="shared" si="127"/>
        <v>78</v>
      </c>
      <c r="AA136" s="166">
        <f t="shared" si="127"/>
        <v>494</v>
      </c>
    </row>
    <row r="137" spans="1:27" s="20" customFormat="1" ht="13.5" thickBot="1" x14ac:dyDescent="0.25">
      <c r="A137" s="65"/>
      <c r="B137" s="66"/>
      <c r="C137" s="66"/>
      <c r="D137" s="133"/>
      <c r="E137" s="133"/>
      <c r="F137" s="133"/>
      <c r="G137" s="65"/>
      <c r="H137" s="133"/>
      <c r="I137" s="133"/>
      <c r="J137" s="65"/>
      <c r="K137" s="133"/>
      <c r="L137" s="133"/>
      <c r="M137" s="65"/>
      <c r="N137" s="133"/>
      <c r="O137" s="133"/>
      <c r="P137" s="65"/>
      <c r="Q137" s="133"/>
      <c r="R137" s="133"/>
      <c r="S137" s="65"/>
      <c r="T137" s="133"/>
      <c r="U137" s="133"/>
      <c r="V137" s="65"/>
      <c r="W137" s="133"/>
      <c r="X137" s="133"/>
      <c r="Y137" s="133"/>
      <c r="Z137" s="133"/>
      <c r="AA137" s="133"/>
    </row>
    <row r="138" spans="1:27" s="1" customFormat="1" ht="13.5" thickBot="1" x14ac:dyDescent="0.25">
      <c r="A138" s="168" t="s">
        <v>45</v>
      </c>
      <c r="B138" s="169"/>
      <c r="C138" s="169"/>
      <c r="D138" s="168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1"/>
    </row>
    <row r="139" spans="1:27" x14ac:dyDescent="0.2">
      <c r="A139" s="76"/>
      <c r="B139" s="69"/>
      <c r="C139" s="69"/>
      <c r="D139" s="172"/>
      <c r="E139" s="173"/>
      <c r="F139" s="174"/>
      <c r="G139" s="175"/>
      <c r="H139" s="175"/>
      <c r="I139" s="175"/>
      <c r="J139" s="172"/>
      <c r="K139" s="173"/>
      <c r="L139" s="174"/>
      <c r="M139" s="172"/>
      <c r="N139" s="175"/>
      <c r="O139" s="175"/>
      <c r="P139" s="172"/>
      <c r="Q139" s="173"/>
      <c r="R139" s="174"/>
      <c r="S139" s="175"/>
      <c r="T139" s="175"/>
      <c r="U139" s="175"/>
      <c r="V139" s="172"/>
      <c r="W139" s="173"/>
      <c r="X139" s="174"/>
      <c r="Y139" s="176"/>
      <c r="Z139" s="176"/>
      <c r="AA139" s="177"/>
    </row>
    <row r="140" spans="1:27" s="1" customFormat="1" x14ac:dyDescent="0.2">
      <c r="A140" s="76" t="s">
        <v>44</v>
      </c>
      <c r="B140" s="77">
        <v>5020</v>
      </c>
      <c r="C140" s="77">
        <v>7</v>
      </c>
      <c r="D140" s="78">
        <v>0</v>
      </c>
      <c r="E140" s="79">
        <v>3</v>
      </c>
      <c r="F140" s="21">
        <f t="shared" ref="F140:F145" si="128">D140+E140</f>
        <v>3</v>
      </c>
      <c r="G140" s="76">
        <v>0</v>
      </c>
      <c r="H140" s="76">
        <v>0</v>
      </c>
      <c r="I140" s="93">
        <f t="shared" ref="I140:I145" si="129">G140+H140</f>
        <v>0</v>
      </c>
      <c r="J140" s="78">
        <v>0</v>
      </c>
      <c r="K140" s="79">
        <v>0</v>
      </c>
      <c r="L140" s="21">
        <f t="shared" ref="L140:L145" si="130">J140+K140</f>
        <v>0</v>
      </c>
      <c r="M140" s="78">
        <v>0</v>
      </c>
      <c r="N140" s="76">
        <v>0</v>
      </c>
      <c r="O140" s="93">
        <f t="shared" ref="O140:O145" si="131">M140+N140</f>
        <v>0</v>
      </c>
      <c r="P140" s="78">
        <v>0</v>
      </c>
      <c r="Q140" s="79">
        <v>0</v>
      </c>
      <c r="R140" s="21">
        <f t="shared" ref="R140:R145" si="132">P140+Q140</f>
        <v>0</v>
      </c>
      <c r="S140" s="76">
        <v>2</v>
      </c>
      <c r="T140" s="76">
        <v>2</v>
      </c>
      <c r="U140" s="93">
        <f t="shared" ref="U140:U145" si="133">S140+T140</f>
        <v>4</v>
      </c>
      <c r="V140" s="78">
        <v>0</v>
      </c>
      <c r="W140" s="79">
        <v>0</v>
      </c>
      <c r="X140" s="21">
        <f t="shared" ref="X140:X145" si="134">V140+W140</f>
        <v>0</v>
      </c>
      <c r="Y140" s="97">
        <f t="shared" ref="Y140:Z146" si="135">D140+G140+J140+M140+P140+S140+V140</f>
        <v>2</v>
      </c>
      <c r="Z140" s="97">
        <f t="shared" si="135"/>
        <v>5</v>
      </c>
      <c r="AA140" s="110">
        <f t="shared" ref="AA140:AA145" si="136">Y140+Z140</f>
        <v>7</v>
      </c>
    </row>
    <row r="141" spans="1:27" s="1" customFormat="1" x14ac:dyDescent="0.2">
      <c r="A141" s="76" t="s">
        <v>43</v>
      </c>
      <c r="B141" s="77">
        <v>5520</v>
      </c>
      <c r="C141" s="77">
        <v>7</v>
      </c>
      <c r="D141" s="78">
        <v>0</v>
      </c>
      <c r="E141" s="79">
        <v>0</v>
      </c>
      <c r="F141" s="21">
        <f t="shared" si="128"/>
        <v>0</v>
      </c>
      <c r="G141" s="76">
        <v>0</v>
      </c>
      <c r="H141" s="76">
        <v>0</v>
      </c>
      <c r="I141" s="93">
        <f t="shared" si="129"/>
        <v>0</v>
      </c>
      <c r="J141" s="78">
        <v>0</v>
      </c>
      <c r="K141" s="79">
        <v>0</v>
      </c>
      <c r="L141" s="21">
        <f t="shared" si="130"/>
        <v>0</v>
      </c>
      <c r="M141" s="78">
        <v>0</v>
      </c>
      <c r="N141" s="76">
        <v>0</v>
      </c>
      <c r="O141" s="93">
        <f t="shared" si="131"/>
        <v>0</v>
      </c>
      <c r="P141" s="78">
        <v>0</v>
      </c>
      <c r="Q141" s="79">
        <v>0</v>
      </c>
      <c r="R141" s="21">
        <f t="shared" si="132"/>
        <v>0</v>
      </c>
      <c r="S141" s="76">
        <v>0</v>
      </c>
      <c r="T141" s="76">
        <v>0</v>
      </c>
      <c r="U141" s="93">
        <f t="shared" si="133"/>
        <v>0</v>
      </c>
      <c r="V141" s="78">
        <v>0</v>
      </c>
      <c r="W141" s="79">
        <v>0</v>
      </c>
      <c r="X141" s="21">
        <f t="shared" si="134"/>
        <v>0</v>
      </c>
      <c r="Y141" s="97">
        <f t="shared" si="135"/>
        <v>0</v>
      </c>
      <c r="Z141" s="97">
        <f t="shared" si="135"/>
        <v>0</v>
      </c>
      <c r="AA141" s="110">
        <f t="shared" si="136"/>
        <v>0</v>
      </c>
    </row>
    <row r="142" spans="1:27" s="1" customFormat="1" x14ac:dyDescent="0.2">
      <c r="A142" s="76" t="s">
        <v>42</v>
      </c>
      <c r="B142" s="77">
        <v>5580</v>
      </c>
      <c r="C142" s="77">
        <v>7</v>
      </c>
      <c r="D142" s="78">
        <v>0</v>
      </c>
      <c r="E142" s="79">
        <v>0</v>
      </c>
      <c r="F142" s="21">
        <f t="shared" si="128"/>
        <v>0</v>
      </c>
      <c r="G142" s="76">
        <v>0</v>
      </c>
      <c r="H142" s="76">
        <v>0</v>
      </c>
      <c r="I142" s="93">
        <f t="shared" si="129"/>
        <v>0</v>
      </c>
      <c r="J142" s="78">
        <v>0</v>
      </c>
      <c r="K142" s="79">
        <v>0</v>
      </c>
      <c r="L142" s="21">
        <f t="shared" si="130"/>
        <v>0</v>
      </c>
      <c r="M142" s="78">
        <v>0</v>
      </c>
      <c r="N142" s="76">
        <v>0</v>
      </c>
      <c r="O142" s="93">
        <f t="shared" si="131"/>
        <v>0</v>
      </c>
      <c r="P142" s="78">
        <v>0</v>
      </c>
      <c r="Q142" s="79">
        <v>0</v>
      </c>
      <c r="R142" s="21">
        <f t="shared" si="132"/>
        <v>0</v>
      </c>
      <c r="S142" s="76">
        <v>0</v>
      </c>
      <c r="T142" s="76">
        <v>0</v>
      </c>
      <c r="U142" s="93">
        <f t="shared" si="133"/>
        <v>0</v>
      </c>
      <c r="V142" s="78">
        <v>0</v>
      </c>
      <c r="W142" s="79">
        <v>0</v>
      </c>
      <c r="X142" s="21">
        <f t="shared" si="134"/>
        <v>0</v>
      </c>
      <c r="Y142" s="97">
        <f t="shared" si="135"/>
        <v>0</v>
      </c>
      <c r="Z142" s="97">
        <f t="shared" si="135"/>
        <v>0</v>
      </c>
      <c r="AA142" s="110">
        <f t="shared" si="136"/>
        <v>0</v>
      </c>
    </row>
    <row r="143" spans="1:27" s="1" customFormat="1" x14ac:dyDescent="0.2">
      <c r="A143" s="76" t="s">
        <v>41</v>
      </c>
      <c r="B143" s="77">
        <v>5590</v>
      </c>
      <c r="C143" s="77">
        <v>7</v>
      </c>
      <c r="D143" s="78">
        <v>0</v>
      </c>
      <c r="E143" s="79">
        <v>1</v>
      </c>
      <c r="F143" s="21">
        <f t="shared" si="128"/>
        <v>1</v>
      </c>
      <c r="G143" s="76">
        <v>0</v>
      </c>
      <c r="H143" s="76">
        <v>0</v>
      </c>
      <c r="I143" s="93">
        <f t="shared" si="129"/>
        <v>0</v>
      </c>
      <c r="J143" s="78">
        <v>0</v>
      </c>
      <c r="K143" s="79">
        <v>0</v>
      </c>
      <c r="L143" s="21">
        <f t="shared" si="130"/>
        <v>0</v>
      </c>
      <c r="M143" s="78">
        <v>0</v>
      </c>
      <c r="N143" s="76">
        <v>1</v>
      </c>
      <c r="O143" s="93">
        <f t="shared" si="131"/>
        <v>1</v>
      </c>
      <c r="P143" s="78">
        <v>0</v>
      </c>
      <c r="Q143" s="79">
        <v>0</v>
      </c>
      <c r="R143" s="21">
        <f t="shared" si="132"/>
        <v>0</v>
      </c>
      <c r="S143" s="76">
        <v>0</v>
      </c>
      <c r="T143" s="76">
        <v>0</v>
      </c>
      <c r="U143" s="93">
        <f t="shared" si="133"/>
        <v>0</v>
      </c>
      <c r="V143" s="78">
        <v>0</v>
      </c>
      <c r="W143" s="79">
        <v>0</v>
      </c>
      <c r="X143" s="21">
        <f t="shared" si="134"/>
        <v>0</v>
      </c>
      <c r="Y143" s="97">
        <f t="shared" si="135"/>
        <v>0</v>
      </c>
      <c r="Z143" s="97">
        <f t="shared" si="135"/>
        <v>2</v>
      </c>
      <c r="AA143" s="110">
        <f t="shared" si="136"/>
        <v>2</v>
      </c>
    </row>
    <row r="144" spans="1:27" s="1" customFormat="1" x14ac:dyDescent="0.2">
      <c r="A144" s="76" t="s">
        <v>40</v>
      </c>
      <c r="B144" s="77">
        <v>5600</v>
      </c>
      <c r="C144" s="77">
        <v>7</v>
      </c>
      <c r="D144" s="78">
        <v>0</v>
      </c>
      <c r="E144" s="79">
        <v>0</v>
      </c>
      <c r="F144" s="21">
        <f t="shared" si="128"/>
        <v>0</v>
      </c>
      <c r="G144" s="76">
        <v>0</v>
      </c>
      <c r="H144" s="76">
        <v>0</v>
      </c>
      <c r="I144" s="93">
        <f t="shared" si="129"/>
        <v>0</v>
      </c>
      <c r="J144" s="78">
        <v>0</v>
      </c>
      <c r="K144" s="79">
        <v>0</v>
      </c>
      <c r="L144" s="21">
        <f t="shared" si="130"/>
        <v>0</v>
      </c>
      <c r="M144" s="78">
        <v>0</v>
      </c>
      <c r="N144" s="76">
        <v>0</v>
      </c>
      <c r="O144" s="93">
        <f t="shared" si="131"/>
        <v>0</v>
      </c>
      <c r="P144" s="78">
        <v>0</v>
      </c>
      <c r="Q144" s="79">
        <v>0</v>
      </c>
      <c r="R144" s="21">
        <f t="shared" si="132"/>
        <v>0</v>
      </c>
      <c r="S144" s="76">
        <v>0</v>
      </c>
      <c r="T144" s="76">
        <v>0</v>
      </c>
      <c r="U144" s="93">
        <f t="shared" si="133"/>
        <v>0</v>
      </c>
      <c r="V144" s="78">
        <v>0</v>
      </c>
      <c r="W144" s="79">
        <v>0</v>
      </c>
      <c r="X144" s="21">
        <f t="shared" si="134"/>
        <v>0</v>
      </c>
      <c r="Y144" s="97">
        <f t="shared" si="135"/>
        <v>0</v>
      </c>
      <c r="Z144" s="97">
        <f t="shared" si="135"/>
        <v>0</v>
      </c>
      <c r="AA144" s="110">
        <f t="shared" si="136"/>
        <v>0</v>
      </c>
    </row>
    <row r="145" spans="1:27" s="1" customFormat="1" ht="13.5" thickBot="1" x14ac:dyDescent="0.25">
      <c r="A145" s="76" t="s">
        <v>39</v>
      </c>
      <c r="B145" s="77">
        <v>5030</v>
      </c>
      <c r="C145" s="77">
        <v>9</v>
      </c>
      <c r="D145" s="78">
        <v>0</v>
      </c>
      <c r="E145" s="79">
        <v>1</v>
      </c>
      <c r="F145" s="21">
        <f t="shared" si="128"/>
        <v>1</v>
      </c>
      <c r="G145" s="76">
        <v>0</v>
      </c>
      <c r="H145" s="76">
        <v>0</v>
      </c>
      <c r="I145" s="93">
        <f t="shared" si="129"/>
        <v>0</v>
      </c>
      <c r="J145" s="78">
        <v>0</v>
      </c>
      <c r="K145" s="79">
        <v>0</v>
      </c>
      <c r="L145" s="21">
        <f t="shared" si="130"/>
        <v>0</v>
      </c>
      <c r="M145" s="78">
        <v>0</v>
      </c>
      <c r="N145" s="76">
        <v>0</v>
      </c>
      <c r="O145" s="93">
        <f t="shared" si="131"/>
        <v>0</v>
      </c>
      <c r="P145" s="78">
        <v>0</v>
      </c>
      <c r="Q145" s="79">
        <v>0</v>
      </c>
      <c r="R145" s="21">
        <f t="shared" si="132"/>
        <v>0</v>
      </c>
      <c r="S145" s="76">
        <v>0</v>
      </c>
      <c r="T145" s="76">
        <v>1</v>
      </c>
      <c r="U145" s="93">
        <f t="shared" si="133"/>
        <v>1</v>
      </c>
      <c r="V145" s="78">
        <v>0</v>
      </c>
      <c r="W145" s="79">
        <v>0</v>
      </c>
      <c r="X145" s="21">
        <f t="shared" si="134"/>
        <v>0</v>
      </c>
      <c r="Y145" s="97">
        <f t="shared" si="135"/>
        <v>0</v>
      </c>
      <c r="Z145" s="97">
        <f t="shared" si="135"/>
        <v>2</v>
      </c>
      <c r="AA145" s="110">
        <f t="shared" si="136"/>
        <v>2</v>
      </c>
    </row>
    <row r="146" spans="1:27" s="1" customFormat="1" ht="13.5" thickBot="1" x14ac:dyDescent="0.25">
      <c r="A146" s="83" t="s">
        <v>38</v>
      </c>
      <c r="B146" s="66"/>
      <c r="C146" s="66"/>
      <c r="D146" s="18">
        <f>SUBTOTAL(9,D140:D145)</f>
        <v>0</v>
      </c>
      <c r="E146" s="17">
        <f>SUBTOTAL(9,E140:E145)</f>
        <v>5</v>
      </c>
      <c r="F146" s="16">
        <f t="shared" ref="F146:X146" si="137">SUBTOTAL(9,F140:F145)</f>
        <v>5</v>
      </c>
      <c r="G146" s="18">
        <f t="shared" si="137"/>
        <v>0</v>
      </c>
      <c r="H146" s="17">
        <f t="shared" si="137"/>
        <v>0</v>
      </c>
      <c r="I146" s="16">
        <f t="shared" si="137"/>
        <v>0</v>
      </c>
      <c r="J146" s="18">
        <f t="shared" si="137"/>
        <v>0</v>
      </c>
      <c r="K146" s="17">
        <f t="shared" si="137"/>
        <v>0</v>
      </c>
      <c r="L146" s="16">
        <f t="shared" si="137"/>
        <v>0</v>
      </c>
      <c r="M146" s="18">
        <f t="shared" si="137"/>
        <v>0</v>
      </c>
      <c r="N146" s="17">
        <f t="shared" si="137"/>
        <v>1</v>
      </c>
      <c r="O146" s="16">
        <f t="shared" si="137"/>
        <v>1</v>
      </c>
      <c r="P146" s="18">
        <f t="shared" si="137"/>
        <v>0</v>
      </c>
      <c r="Q146" s="17">
        <f t="shared" si="137"/>
        <v>0</v>
      </c>
      <c r="R146" s="16">
        <f t="shared" si="137"/>
        <v>0</v>
      </c>
      <c r="S146" s="18">
        <f t="shared" si="137"/>
        <v>2</v>
      </c>
      <c r="T146" s="17">
        <f t="shared" si="137"/>
        <v>3</v>
      </c>
      <c r="U146" s="16">
        <f t="shared" si="137"/>
        <v>5</v>
      </c>
      <c r="V146" s="18">
        <f t="shared" si="137"/>
        <v>0</v>
      </c>
      <c r="W146" s="17">
        <f t="shared" si="137"/>
        <v>0</v>
      </c>
      <c r="X146" s="16">
        <f t="shared" si="137"/>
        <v>0</v>
      </c>
      <c r="Y146" s="84">
        <f t="shared" si="135"/>
        <v>2</v>
      </c>
      <c r="Z146" s="94">
        <f t="shared" si="135"/>
        <v>9</v>
      </c>
      <c r="AA146" s="95">
        <f>SUBTOTAL(9,AA140:AA145)</f>
        <v>11</v>
      </c>
    </row>
    <row r="147" spans="1:27" x14ac:dyDescent="0.2">
      <c r="A147" s="87"/>
      <c r="B147" s="90"/>
      <c r="C147" s="90"/>
      <c r="D147" s="70"/>
      <c r="E147" s="71"/>
      <c r="F147" s="72"/>
      <c r="G147" s="71"/>
      <c r="H147" s="71"/>
      <c r="I147" s="71"/>
      <c r="J147" s="70"/>
      <c r="K147" s="71"/>
      <c r="L147" s="72"/>
      <c r="M147" s="70"/>
      <c r="N147" s="71"/>
      <c r="O147" s="71"/>
      <c r="P147" s="70"/>
      <c r="Q147" s="71"/>
      <c r="R147" s="72"/>
      <c r="S147" s="71"/>
      <c r="T147" s="71"/>
      <c r="U147" s="71"/>
      <c r="V147" s="70"/>
      <c r="W147" s="71"/>
      <c r="X147" s="72"/>
      <c r="Y147" s="91"/>
      <c r="Z147" s="91"/>
      <c r="AA147" s="85"/>
    </row>
    <row r="148" spans="1:27" s="1" customFormat="1" x14ac:dyDescent="0.2">
      <c r="A148" s="61" t="s">
        <v>148</v>
      </c>
      <c r="B148" s="92">
        <v>5540</v>
      </c>
      <c r="C148" s="92">
        <v>7</v>
      </c>
      <c r="D148" s="78">
        <v>3</v>
      </c>
      <c r="E148" s="79">
        <v>13</v>
      </c>
      <c r="F148" s="21">
        <f>D148+E148</f>
        <v>16</v>
      </c>
      <c r="G148" s="79">
        <v>0</v>
      </c>
      <c r="H148" s="79">
        <v>0</v>
      </c>
      <c r="I148" s="80">
        <f>G148+H148</f>
        <v>0</v>
      </c>
      <c r="J148" s="78">
        <v>0</v>
      </c>
      <c r="K148" s="79">
        <v>0</v>
      </c>
      <c r="L148" s="21">
        <f>J148+K148</f>
        <v>0</v>
      </c>
      <c r="M148" s="78">
        <v>2</v>
      </c>
      <c r="N148" s="79">
        <v>1</v>
      </c>
      <c r="O148" s="80">
        <f>M148+N148</f>
        <v>3</v>
      </c>
      <c r="P148" s="78">
        <v>0</v>
      </c>
      <c r="Q148" s="79">
        <v>0</v>
      </c>
      <c r="R148" s="21">
        <f>P148+Q148</f>
        <v>0</v>
      </c>
      <c r="S148" s="79">
        <v>0</v>
      </c>
      <c r="T148" s="79">
        <v>4</v>
      </c>
      <c r="U148" s="80">
        <f>S148+T148</f>
        <v>4</v>
      </c>
      <c r="V148" s="78">
        <v>0</v>
      </c>
      <c r="W148" s="79">
        <v>1</v>
      </c>
      <c r="X148" s="21">
        <f>V148+W148</f>
        <v>1</v>
      </c>
      <c r="Y148" s="81">
        <f t="shared" ref="Y148:AA150" si="138">D148+G148+J148+M148+P148+S148+V148</f>
        <v>5</v>
      </c>
      <c r="Z148" s="81">
        <f t="shared" si="138"/>
        <v>19</v>
      </c>
      <c r="AA148" s="110">
        <f t="shared" si="138"/>
        <v>24</v>
      </c>
    </row>
    <row r="149" spans="1:27" s="1" customFormat="1" x14ac:dyDescent="0.2">
      <c r="A149" s="58" t="s">
        <v>149</v>
      </c>
      <c r="B149" s="77">
        <v>5620</v>
      </c>
      <c r="C149" s="77">
        <v>7</v>
      </c>
      <c r="D149" s="78">
        <v>0</v>
      </c>
      <c r="E149" s="79">
        <v>5</v>
      </c>
      <c r="F149" s="21">
        <f>D149+E149</f>
        <v>5</v>
      </c>
      <c r="G149" s="76">
        <v>0</v>
      </c>
      <c r="H149" s="76">
        <v>2</v>
      </c>
      <c r="I149" s="93">
        <f>G149+H149</f>
        <v>2</v>
      </c>
      <c r="J149" s="78">
        <v>0</v>
      </c>
      <c r="K149" s="79">
        <v>0</v>
      </c>
      <c r="L149" s="21">
        <f>J149+K149</f>
        <v>0</v>
      </c>
      <c r="M149" s="78">
        <v>0</v>
      </c>
      <c r="N149" s="76">
        <v>1</v>
      </c>
      <c r="O149" s="93">
        <f>M149+N149</f>
        <v>1</v>
      </c>
      <c r="P149" s="78">
        <v>0</v>
      </c>
      <c r="Q149" s="79">
        <v>0</v>
      </c>
      <c r="R149" s="21">
        <f>P149+Q149</f>
        <v>0</v>
      </c>
      <c r="S149" s="76">
        <v>1</v>
      </c>
      <c r="T149" s="76">
        <v>1</v>
      </c>
      <c r="U149" s="93">
        <f>S149+T149</f>
        <v>2</v>
      </c>
      <c r="V149" s="78">
        <v>0</v>
      </c>
      <c r="W149" s="79">
        <v>1</v>
      </c>
      <c r="X149" s="21">
        <f>V149+W149</f>
        <v>1</v>
      </c>
      <c r="Y149" s="97">
        <f t="shared" si="138"/>
        <v>1</v>
      </c>
      <c r="Z149" s="97">
        <f t="shared" si="138"/>
        <v>10</v>
      </c>
      <c r="AA149" s="110">
        <f t="shared" si="138"/>
        <v>11</v>
      </c>
    </row>
    <row r="150" spans="1:27" s="1" customFormat="1" x14ac:dyDescent="0.2">
      <c r="A150" s="79" t="s">
        <v>37</v>
      </c>
      <c r="B150" s="92">
        <v>5540</v>
      </c>
      <c r="C150" s="92">
        <v>9</v>
      </c>
      <c r="D150" s="78">
        <v>0</v>
      </c>
      <c r="E150" s="79">
        <v>1</v>
      </c>
      <c r="F150" s="21">
        <f>D150+E150</f>
        <v>1</v>
      </c>
      <c r="G150" s="79">
        <v>0</v>
      </c>
      <c r="H150" s="79">
        <v>0</v>
      </c>
      <c r="I150" s="80">
        <f>G150+H150</f>
        <v>0</v>
      </c>
      <c r="J150" s="78">
        <v>0</v>
      </c>
      <c r="K150" s="79">
        <v>0</v>
      </c>
      <c r="L150" s="21">
        <f t="shared" ref="L150:L151" si="139">J150+K150</f>
        <v>0</v>
      </c>
      <c r="M150" s="78">
        <v>0</v>
      </c>
      <c r="N150" s="79">
        <v>1</v>
      </c>
      <c r="O150" s="80">
        <f>M150+N150</f>
        <v>1</v>
      </c>
      <c r="P150" s="78">
        <v>0</v>
      </c>
      <c r="Q150" s="79">
        <v>0</v>
      </c>
      <c r="R150" s="21">
        <f>P150+Q150</f>
        <v>0</v>
      </c>
      <c r="S150" s="79">
        <v>0</v>
      </c>
      <c r="T150" s="79">
        <v>0</v>
      </c>
      <c r="U150" s="80">
        <f>S150+T150</f>
        <v>0</v>
      </c>
      <c r="V150" s="78">
        <v>0</v>
      </c>
      <c r="W150" s="79">
        <v>0</v>
      </c>
      <c r="X150" s="21">
        <f>V150+W150</f>
        <v>0</v>
      </c>
      <c r="Y150" s="81">
        <f t="shared" si="138"/>
        <v>0</v>
      </c>
      <c r="Z150" s="81">
        <f t="shared" si="138"/>
        <v>2</v>
      </c>
      <c r="AA150" s="110">
        <f t="shared" si="138"/>
        <v>2</v>
      </c>
    </row>
    <row r="151" spans="1:27" s="1" customFormat="1" ht="13.5" thickBot="1" x14ac:dyDescent="0.25">
      <c r="A151" s="61" t="s">
        <v>150</v>
      </c>
      <c r="B151" s="92">
        <v>5545</v>
      </c>
      <c r="C151" s="92">
        <v>7</v>
      </c>
      <c r="D151" s="78">
        <v>0</v>
      </c>
      <c r="E151" s="79">
        <v>0</v>
      </c>
      <c r="F151" s="21">
        <f>D151+E151</f>
        <v>0</v>
      </c>
      <c r="G151" s="79">
        <v>0</v>
      </c>
      <c r="H151" s="79">
        <v>0</v>
      </c>
      <c r="I151" s="80">
        <f>G151+H151</f>
        <v>0</v>
      </c>
      <c r="J151" s="78">
        <v>0</v>
      </c>
      <c r="K151" s="79">
        <v>0</v>
      </c>
      <c r="L151" s="21">
        <f t="shared" si="139"/>
        <v>0</v>
      </c>
      <c r="M151" s="78">
        <v>0</v>
      </c>
      <c r="N151" s="79">
        <v>0</v>
      </c>
      <c r="O151" s="80">
        <f>M151+N151</f>
        <v>0</v>
      </c>
      <c r="P151" s="78">
        <v>0</v>
      </c>
      <c r="Q151" s="79">
        <v>0</v>
      </c>
      <c r="R151" s="21">
        <f>P151+Q151</f>
        <v>0</v>
      </c>
      <c r="S151" s="79">
        <v>0</v>
      </c>
      <c r="T151" s="79">
        <v>0</v>
      </c>
      <c r="U151" s="80">
        <f>S151+T151</f>
        <v>0</v>
      </c>
      <c r="V151" s="78">
        <v>0</v>
      </c>
      <c r="W151" s="79">
        <v>0</v>
      </c>
      <c r="X151" s="21">
        <f>V151+W151</f>
        <v>0</v>
      </c>
      <c r="Y151" s="81">
        <f t="shared" ref="Y151" si="140">D151+G151+J151+M151+P151+S151+V151</f>
        <v>0</v>
      </c>
      <c r="Z151" s="81">
        <f t="shared" ref="Z151" si="141">E151+H151+K151+N151+Q151+T151+W151</f>
        <v>0</v>
      </c>
      <c r="AA151" s="110">
        <f t="shared" ref="AA151" si="142">F151+I151+L151+O151+R151+U151+X151</f>
        <v>0</v>
      </c>
    </row>
    <row r="152" spans="1:27" s="1" customFormat="1" ht="13.5" thickBot="1" x14ac:dyDescent="0.25">
      <c r="A152" s="65" t="s">
        <v>36</v>
      </c>
      <c r="B152" s="66"/>
      <c r="C152" s="66"/>
      <c r="D152" s="18">
        <f>SUBTOTAL(9,D148:D151)</f>
        <v>3</v>
      </c>
      <c r="E152" s="17">
        <f>SUBTOTAL(9,E148:E151)</f>
        <v>19</v>
      </c>
      <c r="F152" s="16">
        <f>SUBTOTAL(9,F148:F151)</f>
        <v>22</v>
      </c>
      <c r="G152" s="17">
        <f t="shared" ref="G152:AA152" si="143">SUBTOTAL(9,G148:G151)</f>
        <v>0</v>
      </c>
      <c r="H152" s="17">
        <f t="shared" si="143"/>
        <v>2</v>
      </c>
      <c r="I152" s="16">
        <f t="shared" si="143"/>
        <v>2</v>
      </c>
      <c r="J152" s="17">
        <f t="shared" si="143"/>
        <v>0</v>
      </c>
      <c r="K152" s="17">
        <f t="shared" si="143"/>
        <v>0</v>
      </c>
      <c r="L152" s="16">
        <f t="shared" si="143"/>
        <v>0</v>
      </c>
      <c r="M152" s="17">
        <f t="shared" si="143"/>
        <v>2</v>
      </c>
      <c r="N152" s="17">
        <f t="shared" si="143"/>
        <v>3</v>
      </c>
      <c r="O152" s="16">
        <f t="shared" si="143"/>
        <v>5</v>
      </c>
      <c r="P152" s="17">
        <f t="shared" si="143"/>
        <v>0</v>
      </c>
      <c r="Q152" s="17">
        <f t="shared" si="143"/>
        <v>0</v>
      </c>
      <c r="R152" s="16">
        <f t="shared" si="143"/>
        <v>0</v>
      </c>
      <c r="S152" s="17">
        <f t="shared" si="143"/>
        <v>1</v>
      </c>
      <c r="T152" s="17">
        <f t="shared" si="143"/>
        <v>5</v>
      </c>
      <c r="U152" s="16">
        <f t="shared" si="143"/>
        <v>6</v>
      </c>
      <c r="V152" s="17">
        <f t="shared" si="143"/>
        <v>0</v>
      </c>
      <c r="W152" s="17">
        <f t="shared" si="143"/>
        <v>2</v>
      </c>
      <c r="X152" s="16">
        <f t="shared" si="143"/>
        <v>2</v>
      </c>
      <c r="Y152" s="17">
        <f t="shared" si="143"/>
        <v>6</v>
      </c>
      <c r="Z152" s="17">
        <f t="shared" si="143"/>
        <v>31</v>
      </c>
      <c r="AA152" s="16">
        <f t="shared" si="143"/>
        <v>37</v>
      </c>
    </row>
    <row r="153" spans="1:27" x14ac:dyDescent="0.2">
      <c r="A153" s="87"/>
      <c r="B153" s="90"/>
      <c r="C153" s="90"/>
      <c r="D153" s="70"/>
      <c r="E153" s="71"/>
      <c r="F153" s="72"/>
      <c r="G153" s="71"/>
      <c r="H153" s="71"/>
      <c r="I153" s="71"/>
      <c r="J153" s="70"/>
      <c r="K153" s="71"/>
      <c r="L153" s="72"/>
      <c r="M153" s="70"/>
      <c r="N153" s="71"/>
      <c r="O153" s="71"/>
      <c r="P153" s="70"/>
      <c r="Q153" s="71"/>
      <c r="R153" s="72"/>
      <c r="S153" s="71"/>
      <c r="T153" s="71"/>
      <c r="U153" s="71"/>
      <c r="V153" s="70"/>
      <c r="W153" s="71"/>
      <c r="X153" s="72"/>
      <c r="Y153" s="91"/>
      <c r="Z153" s="91"/>
      <c r="AA153" s="85"/>
    </row>
    <row r="154" spans="1:27" s="1" customFormat="1" x14ac:dyDescent="0.2">
      <c r="A154" s="61" t="s">
        <v>147</v>
      </c>
      <c r="B154" s="92">
        <v>5185</v>
      </c>
      <c r="C154" s="92">
        <v>7</v>
      </c>
      <c r="D154" s="78">
        <v>0</v>
      </c>
      <c r="E154" s="79">
        <v>0</v>
      </c>
      <c r="F154" s="21">
        <f>D154+E154</f>
        <v>0</v>
      </c>
      <c r="G154" s="79">
        <v>0</v>
      </c>
      <c r="H154" s="79">
        <v>0</v>
      </c>
      <c r="I154" s="21">
        <f>G154+H154</f>
        <v>0</v>
      </c>
      <c r="J154" s="78">
        <v>0</v>
      </c>
      <c r="K154" s="79">
        <v>0</v>
      </c>
      <c r="L154" s="21">
        <f>J154+K154</f>
        <v>0</v>
      </c>
      <c r="M154" s="78">
        <v>0</v>
      </c>
      <c r="N154" s="79">
        <v>0</v>
      </c>
      <c r="O154" s="21">
        <f>M154+N154</f>
        <v>0</v>
      </c>
      <c r="P154" s="78">
        <v>0</v>
      </c>
      <c r="Q154" s="79">
        <v>0</v>
      </c>
      <c r="R154" s="21">
        <f>P154+Q154</f>
        <v>0</v>
      </c>
      <c r="S154" s="79">
        <v>1</v>
      </c>
      <c r="T154" s="79">
        <v>2</v>
      </c>
      <c r="U154" s="80">
        <f>S154+T154</f>
        <v>3</v>
      </c>
      <c r="V154" s="78">
        <v>0</v>
      </c>
      <c r="W154" s="79">
        <v>0</v>
      </c>
      <c r="X154" s="21">
        <f>V154+W154</f>
        <v>0</v>
      </c>
      <c r="Y154" s="97">
        <f t="shared" ref="Y154:AA156" si="144">D154+G154+J154+M154+P154+S154+V154</f>
        <v>1</v>
      </c>
      <c r="Z154" s="97">
        <f t="shared" si="144"/>
        <v>2</v>
      </c>
      <c r="AA154" s="110">
        <f t="shared" si="144"/>
        <v>3</v>
      </c>
    </row>
    <row r="155" spans="1:27" s="1" customFormat="1" x14ac:dyDescent="0.2">
      <c r="A155" s="61" t="s">
        <v>145</v>
      </c>
      <c r="B155" s="92">
        <v>5180</v>
      </c>
      <c r="C155" s="92">
        <v>7</v>
      </c>
      <c r="D155" s="78">
        <v>0</v>
      </c>
      <c r="E155" s="79">
        <v>2</v>
      </c>
      <c r="F155" s="21">
        <f>D155+E155</f>
        <v>2</v>
      </c>
      <c r="G155" s="76">
        <v>0</v>
      </c>
      <c r="H155" s="76">
        <v>0</v>
      </c>
      <c r="I155" s="93">
        <f>G155+H155</f>
        <v>0</v>
      </c>
      <c r="J155" s="78">
        <v>0</v>
      </c>
      <c r="K155" s="79">
        <v>0</v>
      </c>
      <c r="L155" s="21">
        <f>J155+K155</f>
        <v>0</v>
      </c>
      <c r="M155" s="78">
        <v>0</v>
      </c>
      <c r="N155" s="76">
        <v>0</v>
      </c>
      <c r="O155" s="93">
        <f>M155+N155</f>
        <v>0</v>
      </c>
      <c r="P155" s="78">
        <v>0</v>
      </c>
      <c r="Q155" s="79">
        <v>0</v>
      </c>
      <c r="R155" s="21">
        <f>P155+Q155</f>
        <v>0</v>
      </c>
      <c r="S155" s="76">
        <v>0</v>
      </c>
      <c r="T155" s="76">
        <v>0</v>
      </c>
      <c r="U155" s="93">
        <f>S155+T155</f>
        <v>0</v>
      </c>
      <c r="V155" s="78">
        <v>0</v>
      </c>
      <c r="W155" s="79">
        <v>1</v>
      </c>
      <c r="X155" s="21">
        <f>V155+W155</f>
        <v>1</v>
      </c>
      <c r="Y155" s="97">
        <f t="shared" si="144"/>
        <v>0</v>
      </c>
      <c r="Z155" s="97">
        <f t="shared" si="144"/>
        <v>3</v>
      </c>
      <c r="AA155" s="110">
        <f t="shared" si="144"/>
        <v>3</v>
      </c>
    </row>
    <row r="156" spans="1:27" s="1" customFormat="1" ht="13.5" thickBot="1" x14ac:dyDescent="0.25">
      <c r="A156" s="79" t="s">
        <v>35</v>
      </c>
      <c r="B156" s="92">
        <v>5180</v>
      </c>
      <c r="C156" s="92">
        <v>9</v>
      </c>
      <c r="D156" s="78">
        <v>1</v>
      </c>
      <c r="E156" s="79">
        <v>0</v>
      </c>
      <c r="F156" s="21">
        <f>D156+E156</f>
        <v>1</v>
      </c>
      <c r="G156" s="79">
        <v>0</v>
      </c>
      <c r="H156" s="79">
        <v>1</v>
      </c>
      <c r="I156" s="80">
        <f>G156+H156</f>
        <v>1</v>
      </c>
      <c r="J156" s="78">
        <v>0</v>
      </c>
      <c r="K156" s="79">
        <v>0</v>
      </c>
      <c r="L156" s="21">
        <f>J156+K156</f>
        <v>0</v>
      </c>
      <c r="M156" s="78">
        <v>0</v>
      </c>
      <c r="N156" s="79">
        <v>0</v>
      </c>
      <c r="O156" s="80">
        <f>M156+N156</f>
        <v>0</v>
      </c>
      <c r="P156" s="78">
        <v>0</v>
      </c>
      <c r="Q156" s="79">
        <v>0</v>
      </c>
      <c r="R156" s="21">
        <f>P156+Q156</f>
        <v>0</v>
      </c>
      <c r="S156" s="79">
        <v>0</v>
      </c>
      <c r="T156" s="79">
        <v>0</v>
      </c>
      <c r="U156" s="80">
        <f>S156+T156</f>
        <v>0</v>
      </c>
      <c r="V156" s="78">
        <v>0</v>
      </c>
      <c r="W156" s="79">
        <v>0</v>
      </c>
      <c r="X156" s="21">
        <f>V156+W156</f>
        <v>0</v>
      </c>
      <c r="Y156" s="97">
        <f>D156+G156+J156+M156+P156+S156+V156</f>
        <v>1</v>
      </c>
      <c r="Z156" s="81">
        <f t="shared" si="144"/>
        <v>1</v>
      </c>
      <c r="AA156" s="110">
        <f t="shared" si="144"/>
        <v>2</v>
      </c>
    </row>
    <row r="157" spans="1:27" s="1" customFormat="1" ht="13.5" thickBot="1" x14ac:dyDescent="0.25">
      <c r="A157" s="65" t="s">
        <v>34</v>
      </c>
      <c r="B157" s="66"/>
      <c r="C157" s="66"/>
      <c r="D157" s="18">
        <f>SUBTOTAL(9,D154:D156)</f>
        <v>1</v>
      </c>
      <c r="E157" s="17">
        <f>SUBTOTAL(9,E154:E156)</f>
        <v>2</v>
      </c>
      <c r="F157" s="16">
        <f t="shared" ref="F157:X157" si="145">SUBTOTAL(9,F154:F156)</f>
        <v>3</v>
      </c>
      <c r="G157" s="17">
        <f t="shared" si="145"/>
        <v>0</v>
      </c>
      <c r="H157" s="17">
        <f t="shared" si="145"/>
        <v>1</v>
      </c>
      <c r="I157" s="17">
        <f t="shared" si="145"/>
        <v>1</v>
      </c>
      <c r="J157" s="18">
        <f t="shared" si="145"/>
        <v>0</v>
      </c>
      <c r="K157" s="17">
        <f t="shared" si="145"/>
        <v>0</v>
      </c>
      <c r="L157" s="16">
        <f t="shared" si="145"/>
        <v>0</v>
      </c>
      <c r="M157" s="18">
        <f t="shared" si="145"/>
        <v>0</v>
      </c>
      <c r="N157" s="17">
        <f t="shared" si="145"/>
        <v>0</v>
      </c>
      <c r="O157" s="17">
        <f t="shared" si="145"/>
        <v>0</v>
      </c>
      <c r="P157" s="18">
        <f t="shared" si="145"/>
        <v>0</v>
      </c>
      <c r="Q157" s="17">
        <f t="shared" si="145"/>
        <v>0</v>
      </c>
      <c r="R157" s="16">
        <f t="shared" si="145"/>
        <v>0</v>
      </c>
      <c r="S157" s="17">
        <f t="shared" si="145"/>
        <v>1</v>
      </c>
      <c r="T157" s="17">
        <f t="shared" si="145"/>
        <v>2</v>
      </c>
      <c r="U157" s="17">
        <f t="shared" si="145"/>
        <v>3</v>
      </c>
      <c r="V157" s="18">
        <f t="shared" si="145"/>
        <v>0</v>
      </c>
      <c r="W157" s="17">
        <f t="shared" si="145"/>
        <v>1</v>
      </c>
      <c r="X157" s="16">
        <f t="shared" si="145"/>
        <v>1</v>
      </c>
      <c r="Y157" s="94">
        <f>D157+G157+J157+M157+P157+S157+V157</f>
        <v>2</v>
      </c>
      <c r="Z157" s="94">
        <f>E157+H157+K157+N157+Q157+T157+W157</f>
        <v>6</v>
      </c>
      <c r="AA157" s="95">
        <f>SUBTOTAL(9,AA154:AA156)</f>
        <v>8</v>
      </c>
    </row>
    <row r="158" spans="1:27" x14ac:dyDescent="0.2">
      <c r="A158" s="87"/>
      <c r="B158" s="90"/>
      <c r="C158" s="90"/>
      <c r="D158" s="70"/>
      <c r="E158" s="71"/>
      <c r="F158" s="72"/>
      <c r="G158" s="71"/>
      <c r="H158" s="71"/>
      <c r="I158" s="71"/>
      <c r="J158" s="70"/>
      <c r="K158" s="71"/>
      <c r="L158" s="72"/>
      <c r="M158" s="70"/>
      <c r="N158" s="71"/>
      <c r="O158" s="71"/>
      <c r="P158" s="70"/>
      <c r="Q158" s="71"/>
      <c r="R158" s="72"/>
      <c r="S158" s="71"/>
      <c r="T158" s="71"/>
      <c r="U158" s="71"/>
      <c r="V158" s="70"/>
      <c r="W158" s="71"/>
      <c r="X158" s="72"/>
      <c r="Y158" s="91"/>
      <c r="Z158" s="91"/>
      <c r="AA158" s="85"/>
    </row>
    <row r="159" spans="1:27" s="1" customFormat="1" x14ac:dyDescent="0.2">
      <c r="A159" s="61" t="s">
        <v>144</v>
      </c>
      <c r="B159" s="92">
        <v>5160</v>
      </c>
      <c r="C159" s="92">
        <v>7</v>
      </c>
      <c r="D159" s="78">
        <v>4</v>
      </c>
      <c r="E159" s="79">
        <v>17</v>
      </c>
      <c r="F159" s="21">
        <f>D159+E159</f>
        <v>21</v>
      </c>
      <c r="G159" s="79">
        <v>0</v>
      </c>
      <c r="H159" s="79">
        <v>0</v>
      </c>
      <c r="I159" s="80">
        <f>G159+H159</f>
        <v>0</v>
      </c>
      <c r="J159" s="78">
        <v>0</v>
      </c>
      <c r="K159" s="79">
        <v>0</v>
      </c>
      <c r="L159" s="21">
        <f>J159+K159</f>
        <v>0</v>
      </c>
      <c r="M159" s="78">
        <v>0</v>
      </c>
      <c r="N159" s="79">
        <v>1</v>
      </c>
      <c r="O159" s="80">
        <f>M159+N159</f>
        <v>1</v>
      </c>
      <c r="P159" s="78">
        <v>0</v>
      </c>
      <c r="Q159" s="79">
        <v>0</v>
      </c>
      <c r="R159" s="21">
        <f>P159+Q159</f>
        <v>0</v>
      </c>
      <c r="S159" s="79">
        <v>1</v>
      </c>
      <c r="T159" s="79">
        <v>1</v>
      </c>
      <c r="U159" s="80">
        <f>S159+T159</f>
        <v>2</v>
      </c>
      <c r="V159" s="78">
        <v>0</v>
      </c>
      <c r="W159" s="79">
        <v>3</v>
      </c>
      <c r="X159" s="21">
        <f>V159+W159</f>
        <v>3</v>
      </c>
      <c r="Y159" s="81">
        <f t="shared" ref="Y159:AA160" si="146">D159+G159+J159+M159+P159+S159+V159</f>
        <v>5</v>
      </c>
      <c r="Z159" s="81">
        <f t="shared" si="146"/>
        <v>22</v>
      </c>
      <c r="AA159" s="110">
        <f t="shared" si="146"/>
        <v>27</v>
      </c>
    </row>
    <row r="160" spans="1:27" s="1" customFormat="1" ht="13.5" thickBot="1" x14ac:dyDescent="0.25">
      <c r="A160" s="79" t="s">
        <v>33</v>
      </c>
      <c r="B160" s="92">
        <v>5160</v>
      </c>
      <c r="C160" s="92">
        <v>9</v>
      </c>
      <c r="D160" s="78">
        <v>0</v>
      </c>
      <c r="E160" s="79">
        <v>0</v>
      </c>
      <c r="F160" s="21">
        <f>D160+E160</f>
        <v>0</v>
      </c>
      <c r="G160" s="79">
        <v>0</v>
      </c>
      <c r="H160" s="79">
        <v>0</v>
      </c>
      <c r="I160" s="80">
        <f>G160+H160</f>
        <v>0</v>
      </c>
      <c r="J160" s="78">
        <v>0</v>
      </c>
      <c r="K160" s="79">
        <v>0</v>
      </c>
      <c r="L160" s="21">
        <f>J160+K160</f>
        <v>0</v>
      </c>
      <c r="M160" s="78">
        <v>0</v>
      </c>
      <c r="N160" s="79">
        <v>0</v>
      </c>
      <c r="O160" s="80">
        <f>M160+N160</f>
        <v>0</v>
      </c>
      <c r="P160" s="78">
        <v>0</v>
      </c>
      <c r="Q160" s="79">
        <v>0</v>
      </c>
      <c r="R160" s="21">
        <f>P160+Q160</f>
        <v>0</v>
      </c>
      <c r="S160" s="79">
        <v>0</v>
      </c>
      <c r="T160" s="79">
        <v>4</v>
      </c>
      <c r="U160" s="80">
        <f>S160+T160</f>
        <v>4</v>
      </c>
      <c r="V160" s="78">
        <v>0</v>
      </c>
      <c r="W160" s="79">
        <v>0</v>
      </c>
      <c r="X160" s="21">
        <f>V160+W160</f>
        <v>0</v>
      </c>
      <c r="Y160" s="81">
        <f t="shared" si="146"/>
        <v>0</v>
      </c>
      <c r="Z160" s="81">
        <f t="shared" si="146"/>
        <v>4</v>
      </c>
      <c r="AA160" s="110">
        <f t="shared" si="146"/>
        <v>4</v>
      </c>
    </row>
    <row r="161" spans="1:27" s="1" customFormat="1" ht="13.5" thickBot="1" x14ac:dyDescent="0.25">
      <c r="A161" s="65" t="s">
        <v>32</v>
      </c>
      <c r="B161" s="66"/>
      <c r="C161" s="66"/>
      <c r="D161" s="18">
        <f>SUBTOTAL(9,D159:D160)</f>
        <v>4</v>
      </c>
      <c r="E161" s="17">
        <f>SUBTOTAL(9,E159:E160)</f>
        <v>17</v>
      </c>
      <c r="F161" s="16">
        <f t="shared" ref="F161:X161" si="147">SUBTOTAL(9,F159:F160)</f>
        <v>21</v>
      </c>
      <c r="G161" s="17">
        <f t="shared" si="147"/>
        <v>0</v>
      </c>
      <c r="H161" s="17">
        <f t="shared" si="147"/>
        <v>0</v>
      </c>
      <c r="I161" s="17">
        <f t="shared" si="147"/>
        <v>0</v>
      </c>
      <c r="J161" s="18">
        <f t="shared" si="147"/>
        <v>0</v>
      </c>
      <c r="K161" s="17">
        <f t="shared" si="147"/>
        <v>0</v>
      </c>
      <c r="L161" s="16">
        <f t="shared" si="147"/>
        <v>0</v>
      </c>
      <c r="M161" s="18">
        <f t="shared" si="147"/>
        <v>0</v>
      </c>
      <c r="N161" s="17">
        <f t="shared" si="147"/>
        <v>1</v>
      </c>
      <c r="O161" s="17">
        <f t="shared" si="147"/>
        <v>1</v>
      </c>
      <c r="P161" s="18">
        <f t="shared" si="147"/>
        <v>0</v>
      </c>
      <c r="Q161" s="17">
        <f t="shared" si="147"/>
        <v>0</v>
      </c>
      <c r="R161" s="16">
        <f t="shared" si="147"/>
        <v>0</v>
      </c>
      <c r="S161" s="17">
        <f t="shared" si="147"/>
        <v>1</v>
      </c>
      <c r="T161" s="17">
        <f t="shared" si="147"/>
        <v>5</v>
      </c>
      <c r="U161" s="17">
        <f t="shared" si="147"/>
        <v>6</v>
      </c>
      <c r="V161" s="18">
        <f t="shared" si="147"/>
        <v>0</v>
      </c>
      <c r="W161" s="17">
        <f t="shared" si="147"/>
        <v>3</v>
      </c>
      <c r="X161" s="16">
        <f t="shared" si="147"/>
        <v>3</v>
      </c>
      <c r="Y161" s="94">
        <f>D161+G161+J161+M161+P161+S161+V161</f>
        <v>5</v>
      </c>
      <c r="Z161" s="94">
        <f>E161+H161+K161+N161+Q161+T161+W161</f>
        <v>26</v>
      </c>
      <c r="AA161" s="95">
        <f>SUBTOTAL(9,AA159:AA160)</f>
        <v>31</v>
      </c>
    </row>
    <row r="162" spans="1:27" x14ac:dyDescent="0.2">
      <c r="A162" s="76"/>
      <c r="B162" s="69"/>
      <c r="C162" s="69"/>
      <c r="D162" s="70"/>
      <c r="E162" s="71"/>
      <c r="F162" s="72"/>
      <c r="G162" s="73"/>
      <c r="H162" s="73"/>
      <c r="I162" s="73"/>
      <c r="J162" s="70"/>
      <c r="K162" s="71"/>
      <c r="L162" s="72"/>
      <c r="M162" s="70"/>
      <c r="N162" s="73"/>
      <c r="O162" s="73"/>
      <c r="P162" s="70"/>
      <c r="Q162" s="71"/>
      <c r="R162" s="72"/>
      <c r="S162" s="73"/>
      <c r="T162" s="73"/>
      <c r="U162" s="73"/>
      <c r="V162" s="70"/>
      <c r="W162" s="71"/>
      <c r="X162" s="72"/>
      <c r="Y162" s="74"/>
      <c r="Z162" s="74"/>
      <c r="AA162" s="85"/>
    </row>
    <row r="163" spans="1:27" s="19" customFormat="1" x14ac:dyDescent="0.2">
      <c r="A163" s="87" t="s">
        <v>146</v>
      </c>
      <c r="B163" s="90">
        <v>5560</v>
      </c>
      <c r="C163" s="90">
        <v>7</v>
      </c>
      <c r="D163" s="86">
        <v>2</v>
      </c>
      <c r="E163" s="87">
        <v>6</v>
      </c>
      <c r="F163" s="62">
        <f>D163+E163</f>
        <v>8</v>
      </c>
      <c r="G163" s="87">
        <v>1</v>
      </c>
      <c r="H163" s="87">
        <v>0</v>
      </c>
      <c r="I163" s="62">
        <f>G163+H163</f>
        <v>1</v>
      </c>
      <c r="J163" s="86">
        <v>0</v>
      </c>
      <c r="K163" s="87">
        <v>0</v>
      </c>
      <c r="L163" s="62">
        <f>J163+K163</f>
        <v>0</v>
      </c>
      <c r="M163" s="86">
        <v>0</v>
      </c>
      <c r="N163" s="87">
        <v>0</v>
      </c>
      <c r="O163" s="118">
        <f>M163+N163</f>
        <v>0</v>
      </c>
      <c r="P163" s="86">
        <v>0</v>
      </c>
      <c r="Q163" s="87">
        <v>0</v>
      </c>
      <c r="R163" s="62">
        <f>P163+Q163</f>
        <v>0</v>
      </c>
      <c r="S163" s="87">
        <v>0</v>
      </c>
      <c r="T163" s="87">
        <v>0</v>
      </c>
      <c r="U163" s="62">
        <f>S163+T163</f>
        <v>0</v>
      </c>
      <c r="V163" s="86">
        <v>0</v>
      </c>
      <c r="W163" s="87">
        <v>0</v>
      </c>
      <c r="X163" s="62">
        <f>V163+W163</f>
        <v>0</v>
      </c>
      <c r="Y163" s="119">
        <f>D163+G163+J163+M163+P163+S163+V163</f>
        <v>3</v>
      </c>
      <c r="Z163" s="63">
        <f>E163+H163+K163+N163+Q163+T163+W163</f>
        <v>6</v>
      </c>
      <c r="AA163" s="120">
        <f>F163+I163+L163+O163+R163+U163+X163</f>
        <v>9</v>
      </c>
    </row>
    <row r="164" spans="1:27" ht="13.5" thickBot="1" x14ac:dyDescent="0.25">
      <c r="A164" s="76"/>
      <c r="B164" s="69"/>
      <c r="C164" s="69"/>
      <c r="D164" s="70"/>
      <c r="E164" s="71"/>
      <c r="F164" s="72"/>
      <c r="G164" s="73"/>
      <c r="H164" s="73"/>
      <c r="I164" s="73"/>
      <c r="J164" s="70"/>
      <c r="K164" s="71"/>
      <c r="L164" s="72"/>
      <c r="M164" s="70"/>
      <c r="N164" s="73"/>
      <c r="O164" s="73"/>
      <c r="P164" s="70"/>
      <c r="Q164" s="71"/>
      <c r="R164" s="72"/>
      <c r="S164" s="73"/>
      <c r="T164" s="73"/>
      <c r="U164" s="73"/>
      <c r="V164" s="70"/>
      <c r="W164" s="71"/>
      <c r="X164" s="72"/>
      <c r="Y164" s="74"/>
      <c r="Z164" s="74"/>
      <c r="AA164" s="85"/>
    </row>
    <row r="165" spans="1:27" s="1" customFormat="1" ht="13.5" thickBot="1" x14ac:dyDescent="0.25">
      <c r="A165" s="178" t="s">
        <v>31</v>
      </c>
      <c r="B165" s="179"/>
      <c r="C165" s="179"/>
      <c r="D165" s="180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2"/>
      <c r="AA165" s="183"/>
    </row>
    <row r="166" spans="1:27" s="1" customFormat="1" x14ac:dyDescent="0.2">
      <c r="A166" s="86" t="s">
        <v>5</v>
      </c>
      <c r="B166" s="90"/>
      <c r="C166" s="160">
        <v>7</v>
      </c>
      <c r="D166" s="118">
        <f>D140+D141+D142+D143+D144+D149+D148+D151+D155+D154+D159+D163</f>
        <v>9</v>
      </c>
      <c r="E166" s="118">
        <f>E140+E141+E142+E143+E144+E149+E148+E151+E155+E154+E159+E163</f>
        <v>47</v>
      </c>
      <c r="F166" s="184">
        <f>F140+F141+F142+F143+F144+F149+F148+F151+F155+F154+F159+F163</f>
        <v>56</v>
      </c>
      <c r="G166" s="118">
        <f>G140+G141+G142+G143+G144+G149+G148+G151+G155+G154+G159+G163</f>
        <v>1</v>
      </c>
      <c r="H166" s="118">
        <f>H140+H141+H142+H143+H144+H149+H148+H151+H155+H154+H159+H163</f>
        <v>2</v>
      </c>
      <c r="I166" s="184">
        <f t="shared" ref="I166:X166" si="148">I140+I141+I142+I143+I144+I149+I148+I151+I155+I154+I159+I163</f>
        <v>3</v>
      </c>
      <c r="J166" s="118">
        <f t="shared" si="148"/>
        <v>0</v>
      </c>
      <c r="K166" s="118">
        <f t="shared" si="148"/>
        <v>0</v>
      </c>
      <c r="L166" s="184">
        <f t="shared" si="148"/>
        <v>0</v>
      </c>
      <c r="M166" s="118">
        <f t="shared" si="148"/>
        <v>2</v>
      </c>
      <c r="N166" s="118">
        <f t="shared" si="148"/>
        <v>4</v>
      </c>
      <c r="O166" s="184">
        <f t="shared" si="148"/>
        <v>6</v>
      </c>
      <c r="P166" s="118">
        <f t="shared" si="148"/>
        <v>0</v>
      </c>
      <c r="Q166" s="118">
        <f t="shared" si="148"/>
        <v>0</v>
      </c>
      <c r="R166" s="184">
        <f t="shared" si="148"/>
        <v>0</v>
      </c>
      <c r="S166" s="118">
        <f t="shared" si="148"/>
        <v>5</v>
      </c>
      <c r="T166" s="118">
        <f t="shared" si="148"/>
        <v>10</v>
      </c>
      <c r="U166" s="184">
        <f t="shared" si="148"/>
        <v>15</v>
      </c>
      <c r="V166" s="118">
        <f t="shared" si="148"/>
        <v>0</v>
      </c>
      <c r="W166" s="118">
        <f t="shared" si="148"/>
        <v>6</v>
      </c>
      <c r="X166" s="184">
        <f t="shared" si="148"/>
        <v>6</v>
      </c>
      <c r="Y166" s="63">
        <f>Y140+Y141+Y142+Y143+Y144+Y148+Y149+Y151+Y154+Y155+Y159+Y163</f>
        <v>17</v>
      </c>
      <c r="Z166" s="63">
        <f t="shared" ref="Z166:AA166" si="149">Z140+Z141+Z142+Z143+Z144+Z148+Z149+Z151+Z154+Z155+Z159+Z163</f>
        <v>69</v>
      </c>
      <c r="AA166" s="185">
        <f t="shared" si="149"/>
        <v>86</v>
      </c>
    </row>
    <row r="167" spans="1:27" s="1" customFormat="1" ht="13.5" thickBot="1" x14ac:dyDescent="0.25">
      <c r="A167" s="186" t="s">
        <v>1</v>
      </c>
      <c r="B167" s="187"/>
      <c r="C167" s="144">
        <v>9</v>
      </c>
      <c r="D167" s="118">
        <f>D145+D156+D160+D150</f>
        <v>1</v>
      </c>
      <c r="E167" s="118">
        <f>E145+E156+E160+E150</f>
        <v>2</v>
      </c>
      <c r="F167" s="124">
        <f t="shared" ref="F167" si="150">F156+F160+F150</f>
        <v>2</v>
      </c>
      <c r="G167" s="122">
        <f>G145+G156+G160+G150</f>
        <v>0</v>
      </c>
      <c r="H167" s="123">
        <f>H145+H156+H160+H150</f>
        <v>1</v>
      </c>
      <c r="I167" s="124">
        <f t="shared" ref="I167" si="151">I156+I160+I150</f>
        <v>1</v>
      </c>
      <c r="J167" s="122">
        <f>J145+J156+J160+J150</f>
        <v>0</v>
      </c>
      <c r="K167" s="123">
        <f>K145+K156+K160+K150</f>
        <v>0</v>
      </c>
      <c r="L167" s="124">
        <f t="shared" ref="L167" si="152">L156+L160+L150</f>
        <v>0</v>
      </c>
      <c r="M167" s="122">
        <f>M145+M156+M160+M150</f>
        <v>0</v>
      </c>
      <c r="N167" s="123">
        <f>N145+N156+N160+N150</f>
        <v>1</v>
      </c>
      <c r="O167" s="123">
        <f>O145+O156+O160+O150</f>
        <v>1</v>
      </c>
      <c r="P167" s="122">
        <f>P145+P156+P160+P150</f>
        <v>0</v>
      </c>
      <c r="Q167" s="123">
        <f>Q145+Q156+Q160+Q150</f>
        <v>0</v>
      </c>
      <c r="R167" s="123">
        <f>R145+R156+R160+R150</f>
        <v>0</v>
      </c>
      <c r="S167" s="122">
        <f>S145+S156+S160+S150</f>
        <v>0</v>
      </c>
      <c r="T167" s="123">
        <f>T145+T156+T160+T150</f>
        <v>5</v>
      </c>
      <c r="U167" s="123">
        <f>U145+U156+U160+U150</f>
        <v>5</v>
      </c>
      <c r="V167" s="122">
        <f>V145+V156+V160+V150</f>
        <v>0</v>
      </c>
      <c r="W167" s="123">
        <f>W145+W156+W160+W150</f>
        <v>0</v>
      </c>
      <c r="X167" s="123">
        <f t="shared" ref="X167" si="153">X156+X160+X150</f>
        <v>0</v>
      </c>
      <c r="Y167" s="125">
        <f>Y156+Y160+Y150+Y145</f>
        <v>1</v>
      </c>
      <c r="Z167" s="126">
        <f>Z156+Z160+Z150+Z145</f>
        <v>9</v>
      </c>
      <c r="AA167" s="127">
        <f>AA156+AA160+AA150+AA145</f>
        <v>10</v>
      </c>
    </row>
    <row r="168" spans="1:27" s="1" customFormat="1" ht="13.5" thickBot="1" x14ac:dyDescent="0.25">
      <c r="A168" s="168" t="s">
        <v>0</v>
      </c>
      <c r="B168" s="169"/>
      <c r="C168" s="188"/>
      <c r="D168" s="189">
        <f>SUM(D166:D167)</f>
        <v>10</v>
      </c>
      <c r="E168" s="170">
        <f t="shared" ref="E168:AA168" si="154">SUM(E166:E167)</f>
        <v>49</v>
      </c>
      <c r="F168" s="170">
        <f t="shared" si="154"/>
        <v>58</v>
      </c>
      <c r="G168" s="189">
        <f t="shared" si="154"/>
        <v>1</v>
      </c>
      <c r="H168" s="170">
        <f t="shared" si="154"/>
        <v>3</v>
      </c>
      <c r="I168" s="170">
        <f t="shared" si="154"/>
        <v>4</v>
      </c>
      <c r="J168" s="189">
        <f t="shared" si="154"/>
        <v>0</v>
      </c>
      <c r="K168" s="170">
        <f t="shared" si="154"/>
        <v>0</v>
      </c>
      <c r="L168" s="170">
        <f t="shared" si="154"/>
        <v>0</v>
      </c>
      <c r="M168" s="189">
        <f t="shared" si="154"/>
        <v>2</v>
      </c>
      <c r="N168" s="170">
        <f t="shared" si="154"/>
        <v>5</v>
      </c>
      <c r="O168" s="170">
        <f t="shared" si="154"/>
        <v>7</v>
      </c>
      <c r="P168" s="189">
        <f t="shared" si="154"/>
        <v>0</v>
      </c>
      <c r="Q168" s="170">
        <f t="shared" si="154"/>
        <v>0</v>
      </c>
      <c r="R168" s="170">
        <f t="shared" si="154"/>
        <v>0</v>
      </c>
      <c r="S168" s="189">
        <f t="shared" si="154"/>
        <v>5</v>
      </c>
      <c r="T168" s="170">
        <f t="shared" si="154"/>
        <v>15</v>
      </c>
      <c r="U168" s="170">
        <f t="shared" si="154"/>
        <v>20</v>
      </c>
      <c r="V168" s="189">
        <f t="shared" si="154"/>
        <v>0</v>
      </c>
      <c r="W168" s="170">
        <f t="shared" si="154"/>
        <v>6</v>
      </c>
      <c r="X168" s="170">
        <f t="shared" si="154"/>
        <v>6</v>
      </c>
      <c r="Y168" s="189">
        <f t="shared" si="154"/>
        <v>18</v>
      </c>
      <c r="Z168" s="170">
        <f t="shared" si="154"/>
        <v>78</v>
      </c>
      <c r="AA168" s="171">
        <f t="shared" si="154"/>
        <v>96</v>
      </c>
    </row>
    <row r="169" spans="1:27" s="1" customFormat="1" ht="13.5" thickBot="1" x14ac:dyDescent="0.25">
      <c r="A169" s="87"/>
      <c r="B169" s="90"/>
      <c r="C169" s="90"/>
      <c r="D169" s="70"/>
      <c r="E169" s="71"/>
      <c r="F169" s="72"/>
      <c r="G169" s="71"/>
      <c r="H169" s="71"/>
      <c r="I169" s="71"/>
      <c r="J169" s="70"/>
      <c r="K169" s="71"/>
      <c r="L169" s="72"/>
      <c r="M169" s="71"/>
      <c r="N169" s="71"/>
      <c r="O169" s="71"/>
      <c r="P169" s="70"/>
      <c r="Q169" s="71"/>
      <c r="R169" s="72"/>
      <c r="S169" s="71"/>
      <c r="T169" s="71"/>
      <c r="U169" s="71"/>
      <c r="V169" s="70"/>
      <c r="W169" s="71"/>
      <c r="X169" s="72"/>
      <c r="Y169" s="190"/>
      <c r="Z169" s="91"/>
      <c r="AA169" s="85"/>
    </row>
    <row r="170" spans="1:27" s="1" customFormat="1" ht="13.5" thickBot="1" x14ac:dyDescent="0.25">
      <c r="A170" s="191" t="s">
        <v>30</v>
      </c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3"/>
    </row>
    <row r="171" spans="1:27" x14ac:dyDescent="0.2">
      <c r="A171" s="76"/>
      <c r="B171" s="69"/>
      <c r="C171" s="69"/>
      <c r="D171" s="70"/>
      <c r="E171" s="71"/>
      <c r="F171" s="72"/>
      <c r="G171" s="73"/>
      <c r="H171" s="73"/>
      <c r="I171" s="73"/>
      <c r="J171" s="70"/>
      <c r="K171" s="71"/>
      <c r="L171" s="72"/>
      <c r="M171" s="70"/>
      <c r="N171" s="73"/>
      <c r="O171" s="73"/>
      <c r="P171" s="70"/>
      <c r="Q171" s="71"/>
      <c r="R171" s="72"/>
      <c r="S171" s="73"/>
      <c r="T171" s="73"/>
      <c r="U171" s="73"/>
      <c r="V171" s="70"/>
      <c r="W171" s="71"/>
      <c r="X171" s="72"/>
      <c r="Y171" s="74"/>
      <c r="Z171" s="74"/>
      <c r="AA171" s="85"/>
    </row>
    <row r="172" spans="1:27" s="1" customFormat="1" x14ac:dyDescent="0.2">
      <c r="A172" s="58" t="s">
        <v>152</v>
      </c>
      <c r="B172" s="77">
        <v>6240</v>
      </c>
      <c r="C172" s="77">
        <v>7</v>
      </c>
      <c r="D172" s="78">
        <v>5</v>
      </c>
      <c r="E172" s="79">
        <v>6</v>
      </c>
      <c r="F172" s="21">
        <f>D172+E172</f>
        <v>11</v>
      </c>
      <c r="G172" s="78">
        <v>1</v>
      </c>
      <c r="H172" s="76">
        <v>0</v>
      </c>
      <c r="I172" s="93">
        <f>G172+H172</f>
        <v>1</v>
      </c>
      <c r="J172" s="78">
        <v>0</v>
      </c>
      <c r="K172" s="79">
        <v>0</v>
      </c>
      <c r="L172" s="21">
        <f>J172+K172</f>
        <v>0</v>
      </c>
      <c r="M172" s="78">
        <v>1</v>
      </c>
      <c r="N172" s="76">
        <v>0</v>
      </c>
      <c r="O172" s="93">
        <f>M172+N172</f>
        <v>1</v>
      </c>
      <c r="P172" s="78">
        <v>0</v>
      </c>
      <c r="Q172" s="79">
        <v>0</v>
      </c>
      <c r="R172" s="21">
        <f>P172+Q172</f>
        <v>0</v>
      </c>
      <c r="S172" s="76">
        <v>4</v>
      </c>
      <c r="T172" s="76">
        <v>1</v>
      </c>
      <c r="U172" s="93">
        <f>S172+T172</f>
        <v>5</v>
      </c>
      <c r="V172" s="78">
        <v>0</v>
      </c>
      <c r="W172" s="79">
        <v>0</v>
      </c>
      <c r="X172" s="21">
        <f>V172+W172</f>
        <v>0</v>
      </c>
      <c r="Y172" s="99">
        <f t="shared" ref="Y172:AA173" si="155">D172+G172+J172+M172+P172+S172+V172</f>
        <v>11</v>
      </c>
      <c r="Z172" s="81">
        <f t="shared" si="155"/>
        <v>7</v>
      </c>
      <c r="AA172" s="110">
        <f t="shared" si="155"/>
        <v>18</v>
      </c>
    </row>
    <row r="173" spans="1:27" s="1" customFormat="1" ht="13.5" thickBot="1" x14ac:dyDescent="0.25">
      <c r="A173" s="76" t="s">
        <v>29</v>
      </c>
      <c r="B173" s="77">
        <v>6245</v>
      </c>
      <c r="C173" s="77">
        <v>6</v>
      </c>
      <c r="D173" s="78">
        <v>0</v>
      </c>
      <c r="E173" s="79">
        <v>0</v>
      </c>
      <c r="F173" s="21">
        <f>D173+E173</f>
        <v>0</v>
      </c>
      <c r="G173" s="194">
        <v>0</v>
      </c>
      <c r="H173" s="76">
        <v>0</v>
      </c>
      <c r="I173" s="93">
        <f>G173+H173</f>
        <v>0</v>
      </c>
      <c r="J173" s="78">
        <v>0</v>
      </c>
      <c r="K173" s="79">
        <v>0</v>
      </c>
      <c r="L173" s="21">
        <f>J173+K173</f>
        <v>0</v>
      </c>
      <c r="M173" s="78">
        <v>0</v>
      </c>
      <c r="N173" s="76">
        <v>0</v>
      </c>
      <c r="O173" s="93">
        <f>M173+N173</f>
        <v>0</v>
      </c>
      <c r="P173" s="78">
        <v>0</v>
      </c>
      <c r="Q173" s="79">
        <v>0</v>
      </c>
      <c r="R173" s="21">
        <f>P173+Q173</f>
        <v>0</v>
      </c>
      <c r="S173" s="76">
        <v>0</v>
      </c>
      <c r="T173" s="76">
        <v>0</v>
      </c>
      <c r="U173" s="93">
        <f>S173+T173</f>
        <v>0</v>
      </c>
      <c r="V173" s="78">
        <v>0</v>
      </c>
      <c r="W173" s="79">
        <v>0</v>
      </c>
      <c r="X173" s="21">
        <f>V173+W173</f>
        <v>0</v>
      </c>
      <c r="Y173" s="195">
        <f t="shared" si="155"/>
        <v>0</v>
      </c>
      <c r="Z173" s="196">
        <f t="shared" si="155"/>
        <v>0</v>
      </c>
      <c r="AA173" s="197">
        <f t="shared" si="155"/>
        <v>0</v>
      </c>
    </row>
    <row r="174" spans="1:27" s="1" customFormat="1" ht="13.5" thickBot="1" x14ac:dyDescent="0.25">
      <c r="A174" s="65" t="s">
        <v>28</v>
      </c>
      <c r="B174" s="66"/>
      <c r="C174" s="66"/>
      <c r="D174" s="18">
        <f t="shared" ref="D174:X174" si="156">SUBTOTAL(9,D172:D173)</f>
        <v>5</v>
      </c>
      <c r="E174" s="17">
        <f t="shared" si="156"/>
        <v>6</v>
      </c>
      <c r="F174" s="16">
        <f t="shared" si="156"/>
        <v>11</v>
      </c>
      <c r="G174" s="17">
        <f t="shared" si="156"/>
        <v>1</v>
      </c>
      <c r="H174" s="17">
        <f t="shared" si="156"/>
        <v>0</v>
      </c>
      <c r="I174" s="17">
        <f t="shared" si="156"/>
        <v>1</v>
      </c>
      <c r="J174" s="18">
        <f t="shared" si="156"/>
        <v>0</v>
      </c>
      <c r="K174" s="17">
        <f t="shared" si="156"/>
        <v>0</v>
      </c>
      <c r="L174" s="16">
        <f t="shared" si="156"/>
        <v>0</v>
      </c>
      <c r="M174" s="18">
        <f t="shared" si="156"/>
        <v>1</v>
      </c>
      <c r="N174" s="17">
        <f t="shared" si="156"/>
        <v>0</v>
      </c>
      <c r="O174" s="17">
        <f t="shared" si="156"/>
        <v>1</v>
      </c>
      <c r="P174" s="18">
        <f t="shared" si="156"/>
        <v>0</v>
      </c>
      <c r="Q174" s="17">
        <f t="shared" si="156"/>
        <v>0</v>
      </c>
      <c r="R174" s="16">
        <f t="shared" si="156"/>
        <v>0</v>
      </c>
      <c r="S174" s="17">
        <f t="shared" si="156"/>
        <v>4</v>
      </c>
      <c r="T174" s="17">
        <f t="shared" si="156"/>
        <v>1</v>
      </c>
      <c r="U174" s="17">
        <f t="shared" si="156"/>
        <v>5</v>
      </c>
      <c r="V174" s="18">
        <f t="shared" si="156"/>
        <v>0</v>
      </c>
      <c r="W174" s="17">
        <f t="shared" si="156"/>
        <v>0</v>
      </c>
      <c r="X174" s="16">
        <f t="shared" si="156"/>
        <v>0</v>
      </c>
      <c r="Y174" s="18">
        <f>D174+G174+J174+M174+P174+S174+V174</f>
        <v>11</v>
      </c>
      <c r="Z174" s="17">
        <f>E174+H174+K174+N174+Q174+T174+W174</f>
        <v>7</v>
      </c>
      <c r="AA174" s="16">
        <f>SUBTOTAL(9,AA172:AA173)</f>
        <v>18</v>
      </c>
    </row>
    <row r="175" spans="1:27" x14ac:dyDescent="0.2">
      <c r="A175" s="76"/>
      <c r="B175" s="69"/>
      <c r="C175" s="69"/>
      <c r="D175" s="70"/>
      <c r="E175" s="71"/>
      <c r="F175" s="72"/>
      <c r="G175" s="73"/>
      <c r="H175" s="73"/>
      <c r="I175" s="73"/>
      <c r="J175" s="70"/>
      <c r="K175" s="71"/>
      <c r="L175" s="72"/>
      <c r="M175" s="70"/>
      <c r="N175" s="73"/>
      <c r="O175" s="73"/>
      <c r="P175" s="70"/>
      <c r="Q175" s="71"/>
      <c r="R175" s="72"/>
      <c r="S175" s="73"/>
      <c r="T175" s="73"/>
      <c r="U175" s="73"/>
      <c r="V175" s="70"/>
      <c r="W175" s="71"/>
      <c r="X175" s="72"/>
      <c r="Y175" s="74"/>
      <c r="Z175" s="74"/>
      <c r="AA175" s="85"/>
    </row>
    <row r="176" spans="1:27" s="14" customFormat="1" x14ac:dyDescent="0.2">
      <c r="A176" s="68" t="s">
        <v>151</v>
      </c>
      <c r="B176" s="69">
        <v>6045</v>
      </c>
      <c r="C176" s="69">
        <v>7</v>
      </c>
      <c r="D176" s="86">
        <v>0</v>
      </c>
      <c r="E176" s="87">
        <v>2</v>
      </c>
      <c r="F176" s="198">
        <f>D176+E176</f>
        <v>2</v>
      </c>
      <c r="G176" s="68">
        <v>0</v>
      </c>
      <c r="H176" s="68">
        <v>0</v>
      </c>
      <c r="I176" s="199">
        <f>G176+H176</f>
        <v>0</v>
      </c>
      <c r="J176" s="86">
        <v>0</v>
      </c>
      <c r="K176" s="87">
        <v>0</v>
      </c>
      <c r="L176" s="198">
        <f>J176+K176</f>
        <v>0</v>
      </c>
      <c r="M176" s="86">
        <v>0</v>
      </c>
      <c r="N176" s="68">
        <v>0</v>
      </c>
      <c r="O176" s="199">
        <f>M176+N176</f>
        <v>0</v>
      </c>
      <c r="P176" s="86">
        <v>0</v>
      </c>
      <c r="Q176" s="87">
        <v>0</v>
      </c>
      <c r="R176" s="198">
        <f>P176+Q176</f>
        <v>0</v>
      </c>
      <c r="S176" s="68">
        <v>0</v>
      </c>
      <c r="T176" s="68">
        <v>0</v>
      </c>
      <c r="U176" s="199">
        <f>S176+T176</f>
        <v>0</v>
      </c>
      <c r="V176" s="86">
        <v>0</v>
      </c>
      <c r="W176" s="87">
        <v>0</v>
      </c>
      <c r="X176" s="198">
        <f>V176+W176</f>
        <v>0</v>
      </c>
      <c r="Y176" s="200">
        <f>D176+G176+J176+M176+P176+S176+V176</f>
        <v>0</v>
      </c>
      <c r="Z176" s="200">
        <f>E176+H176+K176+N176+Q176+T176+W176</f>
        <v>2</v>
      </c>
      <c r="AA176" s="201">
        <f>F176+I176+L176+O176+R176+U176+X176</f>
        <v>2</v>
      </c>
    </row>
    <row r="177" spans="1:27" x14ac:dyDescent="0.2">
      <c r="A177" s="76"/>
      <c r="B177" s="69"/>
      <c r="C177" s="69"/>
      <c r="D177" s="70"/>
      <c r="E177" s="71"/>
      <c r="F177" s="72"/>
      <c r="G177" s="73"/>
      <c r="H177" s="73"/>
      <c r="I177" s="73"/>
      <c r="J177" s="70"/>
      <c r="K177" s="71"/>
      <c r="L177" s="72"/>
      <c r="M177" s="70"/>
      <c r="N177" s="73"/>
      <c r="O177" s="73"/>
      <c r="P177" s="70"/>
      <c r="Q177" s="71"/>
      <c r="R177" s="72"/>
      <c r="S177" s="73"/>
      <c r="T177" s="73"/>
      <c r="U177" s="73"/>
      <c r="V177" s="70"/>
      <c r="W177" s="71"/>
      <c r="X177" s="72"/>
      <c r="Y177" s="74"/>
      <c r="Z177" s="74"/>
      <c r="AA177" s="85"/>
    </row>
    <row r="178" spans="1:27" s="1" customFormat="1" x14ac:dyDescent="0.2">
      <c r="A178" s="58" t="s">
        <v>153</v>
      </c>
      <c r="B178" s="77">
        <v>6220</v>
      </c>
      <c r="C178" s="77">
        <v>7</v>
      </c>
      <c r="D178" s="78">
        <v>0</v>
      </c>
      <c r="E178" s="79">
        <v>0</v>
      </c>
      <c r="F178" s="21">
        <f t="shared" ref="F178:F187" si="157">D178+E178</f>
        <v>0</v>
      </c>
      <c r="G178" s="76">
        <v>0</v>
      </c>
      <c r="H178" s="76">
        <v>0</v>
      </c>
      <c r="I178" s="93">
        <f t="shared" ref="I178:I187" si="158">G178+H178</f>
        <v>0</v>
      </c>
      <c r="J178" s="78">
        <v>0</v>
      </c>
      <c r="K178" s="79">
        <v>0</v>
      </c>
      <c r="L178" s="21">
        <f t="shared" ref="L178:L187" si="159">J178+K178</f>
        <v>0</v>
      </c>
      <c r="M178" s="78">
        <v>0</v>
      </c>
      <c r="N178" s="76">
        <v>0</v>
      </c>
      <c r="O178" s="93">
        <f t="shared" ref="O178:O187" si="160">M178+N178</f>
        <v>0</v>
      </c>
      <c r="P178" s="78">
        <v>0</v>
      </c>
      <c r="Q178" s="79">
        <v>0</v>
      </c>
      <c r="R178" s="21">
        <f t="shared" ref="R178:R187" si="161">P178+Q178</f>
        <v>0</v>
      </c>
      <c r="S178" s="76">
        <v>0</v>
      </c>
      <c r="T178" s="76">
        <v>0</v>
      </c>
      <c r="U178" s="93">
        <f t="shared" ref="U178:U187" si="162">S178+T178</f>
        <v>0</v>
      </c>
      <c r="V178" s="78">
        <v>0</v>
      </c>
      <c r="W178" s="79">
        <v>0</v>
      </c>
      <c r="X178" s="21">
        <f t="shared" ref="X178:X187" si="163">V178+W178</f>
        <v>0</v>
      </c>
      <c r="Y178" s="253">
        <f t="shared" ref="Y178:Y187" si="164">D178+G178+J178+M178+P178+S178+V178</f>
        <v>0</v>
      </c>
      <c r="Z178" s="227">
        <f t="shared" ref="Z178:Z187" si="165">E178+H178+K178+N178+Q178+T178+W178</f>
        <v>0</v>
      </c>
      <c r="AA178" s="228">
        <f t="shared" ref="AA178:AA187" si="166">F178+I178+L178+O178+R178+U178+X178</f>
        <v>0</v>
      </c>
    </row>
    <row r="179" spans="1:27" s="1" customFormat="1" x14ac:dyDescent="0.2">
      <c r="A179" s="76" t="s">
        <v>27</v>
      </c>
      <c r="B179" s="77">
        <v>6220</v>
      </c>
      <c r="C179" s="77">
        <v>9</v>
      </c>
      <c r="D179" s="78">
        <v>28</v>
      </c>
      <c r="E179" s="79">
        <v>4</v>
      </c>
      <c r="F179" s="21">
        <f t="shared" si="157"/>
        <v>32</v>
      </c>
      <c r="G179" s="76">
        <v>0</v>
      </c>
      <c r="H179" s="76">
        <v>0</v>
      </c>
      <c r="I179" s="93">
        <f t="shared" si="158"/>
        <v>0</v>
      </c>
      <c r="J179" s="78">
        <v>0</v>
      </c>
      <c r="K179" s="79">
        <v>0</v>
      </c>
      <c r="L179" s="21">
        <f t="shared" si="159"/>
        <v>0</v>
      </c>
      <c r="M179" s="78">
        <v>1</v>
      </c>
      <c r="N179" s="76">
        <v>0</v>
      </c>
      <c r="O179" s="93">
        <f t="shared" si="160"/>
        <v>1</v>
      </c>
      <c r="P179" s="78">
        <v>0</v>
      </c>
      <c r="Q179" s="79">
        <v>0</v>
      </c>
      <c r="R179" s="21">
        <f t="shared" si="161"/>
        <v>0</v>
      </c>
      <c r="S179" s="76">
        <v>0</v>
      </c>
      <c r="T179" s="76">
        <v>0</v>
      </c>
      <c r="U179" s="93">
        <f t="shared" si="162"/>
        <v>0</v>
      </c>
      <c r="V179" s="78">
        <v>0</v>
      </c>
      <c r="W179" s="79">
        <v>0</v>
      </c>
      <c r="X179" s="21">
        <f t="shared" si="163"/>
        <v>0</v>
      </c>
      <c r="Y179" s="253">
        <f t="shared" si="164"/>
        <v>29</v>
      </c>
      <c r="Z179" s="227">
        <f t="shared" si="165"/>
        <v>4</v>
      </c>
      <c r="AA179" s="228">
        <f t="shared" si="166"/>
        <v>33</v>
      </c>
    </row>
    <row r="180" spans="1:27" s="1" customFormat="1" x14ac:dyDescent="0.2">
      <c r="A180" s="76" t="s">
        <v>26</v>
      </c>
      <c r="B180" s="77">
        <v>6220</v>
      </c>
      <c r="C180" s="77">
        <v>9</v>
      </c>
      <c r="D180" s="78">
        <v>0</v>
      </c>
      <c r="E180" s="79">
        <v>1</v>
      </c>
      <c r="F180" s="21">
        <f t="shared" si="157"/>
        <v>1</v>
      </c>
      <c r="G180" s="76">
        <v>0</v>
      </c>
      <c r="H180" s="76">
        <v>0</v>
      </c>
      <c r="I180" s="93">
        <f t="shared" si="158"/>
        <v>0</v>
      </c>
      <c r="J180" s="78">
        <v>0</v>
      </c>
      <c r="K180" s="79">
        <v>0</v>
      </c>
      <c r="L180" s="21">
        <f t="shared" si="159"/>
        <v>0</v>
      </c>
      <c r="M180" s="78">
        <v>0</v>
      </c>
      <c r="N180" s="76">
        <v>0</v>
      </c>
      <c r="O180" s="93">
        <f t="shared" si="160"/>
        <v>0</v>
      </c>
      <c r="P180" s="78">
        <v>0</v>
      </c>
      <c r="Q180" s="79">
        <v>0</v>
      </c>
      <c r="R180" s="21">
        <f t="shared" si="161"/>
        <v>0</v>
      </c>
      <c r="S180" s="76">
        <v>0</v>
      </c>
      <c r="T180" s="76">
        <v>0</v>
      </c>
      <c r="U180" s="93">
        <f t="shared" si="162"/>
        <v>0</v>
      </c>
      <c r="V180" s="78">
        <v>0</v>
      </c>
      <c r="W180" s="79">
        <v>0</v>
      </c>
      <c r="X180" s="21">
        <f t="shared" si="163"/>
        <v>0</v>
      </c>
      <c r="Y180" s="253">
        <f t="shared" si="164"/>
        <v>0</v>
      </c>
      <c r="Z180" s="227">
        <f t="shared" si="165"/>
        <v>1</v>
      </c>
      <c r="AA180" s="228">
        <f t="shared" si="166"/>
        <v>1</v>
      </c>
    </row>
    <row r="181" spans="1:27" s="1" customFormat="1" x14ac:dyDescent="0.2">
      <c r="A181" s="76" t="s">
        <v>25</v>
      </c>
      <c r="B181" s="77">
        <v>6221</v>
      </c>
      <c r="C181" s="77">
        <v>9</v>
      </c>
      <c r="D181" s="60">
        <v>1</v>
      </c>
      <c r="E181" s="61">
        <v>1</v>
      </c>
      <c r="F181" s="202">
        <f t="shared" si="157"/>
        <v>2</v>
      </c>
      <c r="G181" s="58">
        <v>1</v>
      </c>
      <c r="H181" s="58">
        <v>0</v>
      </c>
      <c r="I181" s="203">
        <f t="shared" si="158"/>
        <v>1</v>
      </c>
      <c r="J181" s="60">
        <v>0</v>
      </c>
      <c r="K181" s="61">
        <v>0</v>
      </c>
      <c r="L181" s="202">
        <f t="shared" si="159"/>
        <v>0</v>
      </c>
      <c r="M181" s="60">
        <v>0</v>
      </c>
      <c r="N181" s="58">
        <v>0</v>
      </c>
      <c r="O181" s="203">
        <f t="shared" si="160"/>
        <v>0</v>
      </c>
      <c r="P181" s="60">
        <v>0</v>
      </c>
      <c r="Q181" s="61">
        <v>0</v>
      </c>
      <c r="R181" s="202">
        <f t="shared" si="161"/>
        <v>0</v>
      </c>
      <c r="S181" s="58">
        <v>1</v>
      </c>
      <c r="T181" s="58">
        <v>1</v>
      </c>
      <c r="U181" s="203">
        <f t="shared" si="162"/>
        <v>2</v>
      </c>
      <c r="V181" s="60">
        <v>0</v>
      </c>
      <c r="W181" s="61">
        <v>0</v>
      </c>
      <c r="X181" s="202">
        <f t="shared" si="163"/>
        <v>0</v>
      </c>
      <c r="Y181" s="99">
        <f t="shared" si="164"/>
        <v>3</v>
      </c>
      <c r="Z181" s="81">
        <f t="shared" si="165"/>
        <v>2</v>
      </c>
      <c r="AA181" s="110">
        <f t="shared" si="166"/>
        <v>5</v>
      </c>
    </row>
    <row r="182" spans="1:27" s="1" customFormat="1" x14ac:dyDescent="0.2">
      <c r="A182" s="76" t="s">
        <v>24</v>
      </c>
      <c r="B182" s="77">
        <v>6230</v>
      </c>
      <c r="C182" s="77">
        <v>6</v>
      </c>
      <c r="D182" s="78">
        <v>6</v>
      </c>
      <c r="E182" s="79">
        <v>1</v>
      </c>
      <c r="F182" s="21">
        <f t="shared" si="157"/>
        <v>7</v>
      </c>
      <c r="G182" s="76">
        <v>0</v>
      </c>
      <c r="H182" s="76">
        <v>0</v>
      </c>
      <c r="I182" s="93">
        <f t="shared" si="158"/>
        <v>0</v>
      </c>
      <c r="J182" s="78">
        <v>0</v>
      </c>
      <c r="K182" s="79">
        <v>0</v>
      </c>
      <c r="L182" s="21">
        <f t="shared" si="159"/>
        <v>0</v>
      </c>
      <c r="M182" s="78">
        <v>0</v>
      </c>
      <c r="N182" s="76">
        <v>2</v>
      </c>
      <c r="O182" s="93">
        <f t="shared" si="160"/>
        <v>2</v>
      </c>
      <c r="P182" s="78">
        <v>0</v>
      </c>
      <c r="Q182" s="79">
        <v>0</v>
      </c>
      <c r="R182" s="21">
        <f t="shared" si="161"/>
        <v>0</v>
      </c>
      <c r="S182" s="76">
        <v>0</v>
      </c>
      <c r="T182" s="76">
        <v>0</v>
      </c>
      <c r="U182" s="93">
        <f t="shared" si="162"/>
        <v>0</v>
      </c>
      <c r="V182" s="78">
        <v>0</v>
      </c>
      <c r="W182" s="79">
        <v>0</v>
      </c>
      <c r="X182" s="21">
        <f t="shared" si="163"/>
        <v>0</v>
      </c>
      <c r="Y182" s="99">
        <f t="shared" si="164"/>
        <v>6</v>
      </c>
      <c r="Z182" s="81">
        <f t="shared" si="165"/>
        <v>3</v>
      </c>
      <c r="AA182" s="110">
        <f t="shared" si="166"/>
        <v>9</v>
      </c>
    </row>
    <row r="183" spans="1:27" s="1" customFormat="1" x14ac:dyDescent="0.2">
      <c r="A183" s="76" t="s">
        <v>23</v>
      </c>
      <c r="B183" s="77">
        <v>6231</v>
      </c>
      <c r="C183" s="77">
        <v>6</v>
      </c>
      <c r="D183" s="78">
        <v>0</v>
      </c>
      <c r="E183" s="79">
        <v>0</v>
      </c>
      <c r="F183" s="21">
        <f t="shared" si="157"/>
        <v>0</v>
      </c>
      <c r="G183" s="76">
        <v>0</v>
      </c>
      <c r="H183" s="76">
        <v>0</v>
      </c>
      <c r="I183" s="93">
        <f t="shared" si="158"/>
        <v>0</v>
      </c>
      <c r="J183" s="78">
        <v>0</v>
      </c>
      <c r="K183" s="79">
        <v>0</v>
      </c>
      <c r="L183" s="21">
        <f t="shared" si="159"/>
        <v>0</v>
      </c>
      <c r="M183" s="78">
        <v>0</v>
      </c>
      <c r="N183" s="76">
        <v>0</v>
      </c>
      <c r="O183" s="93">
        <f t="shared" si="160"/>
        <v>0</v>
      </c>
      <c r="P183" s="78">
        <v>0</v>
      </c>
      <c r="Q183" s="79">
        <v>0</v>
      </c>
      <c r="R183" s="21">
        <f t="shared" si="161"/>
        <v>0</v>
      </c>
      <c r="S183" s="76">
        <v>0</v>
      </c>
      <c r="T183" s="76">
        <v>0</v>
      </c>
      <c r="U183" s="93">
        <f t="shared" si="162"/>
        <v>0</v>
      </c>
      <c r="V183" s="78">
        <v>0</v>
      </c>
      <c r="W183" s="79">
        <v>0</v>
      </c>
      <c r="X183" s="21">
        <f t="shared" si="163"/>
        <v>0</v>
      </c>
      <c r="Y183" s="99">
        <f t="shared" si="164"/>
        <v>0</v>
      </c>
      <c r="Z183" s="81">
        <f t="shared" si="165"/>
        <v>0</v>
      </c>
      <c r="AA183" s="110">
        <f t="shared" si="166"/>
        <v>0</v>
      </c>
    </row>
    <row r="184" spans="1:27" s="1" customFormat="1" x14ac:dyDescent="0.2">
      <c r="A184" s="76" t="s">
        <v>22</v>
      </c>
      <c r="B184" s="77">
        <v>6232</v>
      </c>
      <c r="C184" s="77">
        <v>6</v>
      </c>
      <c r="D184" s="78">
        <v>0</v>
      </c>
      <c r="E184" s="79">
        <v>0</v>
      </c>
      <c r="F184" s="21">
        <f t="shared" si="157"/>
        <v>0</v>
      </c>
      <c r="G184" s="76">
        <v>0</v>
      </c>
      <c r="H184" s="76">
        <v>0</v>
      </c>
      <c r="I184" s="93">
        <f t="shared" si="158"/>
        <v>0</v>
      </c>
      <c r="J184" s="78">
        <v>0</v>
      </c>
      <c r="K184" s="79">
        <v>0</v>
      </c>
      <c r="L184" s="21">
        <f t="shared" si="159"/>
        <v>0</v>
      </c>
      <c r="M184" s="78">
        <v>0</v>
      </c>
      <c r="N184" s="76">
        <v>0</v>
      </c>
      <c r="O184" s="93">
        <f t="shared" si="160"/>
        <v>0</v>
      </c>
      <c r="P184" s="78">
        <v>0</v>
      </c>
      <c r="Q184" s="79">
        <v>0</v>
      </c>
      <c r="R184" s="21">
        <f t="shared" si="161"/>
        <v>0</v>
      </c>
      <c r="S184" s="76">
        <v>0</v>
      </c>
      <c r="T184" s="76">
        <v>0</v>
      </c>
      <c r="U184" s="93">
        <f t="shared" si="162"/>
        <v>0</v>
      </c>
      <c r="V184" s="78">
        <v>0</v>
      </c>
      <c r="W184" s="79">
        <v>0</v>
      </c>
      <c r="X184" s="21">
        <f t="shared" si="163"/>
        <v>0</v>
      </c>
      <c r="Y184" s="99">
        <f t="shared" si="164"/>
        <v>0</v>
      </c>
      <c r="Z184" s="81">
        <f t="shared" si="165"/>
        <v>0</v>
      </c>
      <c r="AA184" s="110">
        <f t="shared" si="166"/>
        <v>0</v>
      </c>
    </row>
    <row r="185" spans="1:27" s="1" customFormat="1" x14ac:dyDescent="0.2">
      <c r="A185" s="76" t="s">
        <v>21</v>
      </c>
      <c r="B185" s="77">
        <v>6233</v>
      </c>
      <c r="C185" s="77">
        <v>6</v>
      </c>
      <c r="D185" s="78">
        <v>0</v>
      </c>
      <c r="E185" s="79">
        <v>0</v>
      </c>
      <c r="F185" s="21">
        <f t="shared" si="157"/>
        <v>0</v>
      </c>
      <c r="G185" s="76">
        <v>0</v>
      </c>
      <c r="H185" s="76">
        <v>0</v>
      </c>
      <c r="I185" s="21">
        <f t="shared" si="158"/>
        <v>0</v>
      </c>
      <c r="J185" s="78">
        <v>0</v>
      </c>
      <c r="K185" s="79">
        <v>0</v>
      </c>
      <c r="L185" s="21">
        <f t="shared" si="159"/>
        <v>0</v>
      </c>
      <c r="M185" s="78">
        <v>0</v>
      </c>
      <c r="N185" s="76">
        <v>0</v>
      </c>
      <c r="O185" s="21">
        <f t="shared" si="160"/>
        <v>0</v>
      </c>
      <c r="P185" s="78">
        <v>0</v>
      </c>
      <c r="Q185" s="79">
        <v>0</v>
      </c>
      <c r="R185" s="21">
        <f t="shared" si="161"/>
        <v>0</v>
      </c>
      <c r="S185" s="76">
        <v>0</v>
      </c>
      <c r="T185" s="76">
        <v>0</v>
      </c>
      <c r="U185" s="93">
        <f t="shared" si="162"/>
        <v>0</v>
      </c>
      <c r="V185" s="78">
        <v>0</v>
      </c>
      <c r="W185" s="79">
        <v>0</v>
      </c>
      <c r="X185" s="93">
        <f t="shared" si="163"/>
        <v>0</v>
      </c>
      <c r="Y185" s="99">
        <f t="shared" si="164"/>
        <v>0</v>
      </c>
      <c r="Z185" s="81">
        <f t="shared" si="165"/>
        <v>0</v>
      </c>
      <c r="AA185" s="110">
        <f t="shared" si="166"/>
        <v>0</v>
      </c>
    </row>
    <row r="186" spans="1:27" s="1" customFormat="1" x14ac:dyDescent="0.2">
      <c r="A186" s="76" t="s">
        <v>20</v>
      </c>
      <c r="B186" s="77">
        <v>6234</v>
      </c>
      <c r="C186" s="77">
        <v>6</v>
      </c>
      <c r="D186" s="78">
        <v>0</v>
      </c>
      <c r="E186" s="79">
        <v>0</v>
      </c>
      <c r="F186" s="21">
        <f t="shared" si="157"/>
        <v>0</v>
      </c>
      <c r="G186" s="76">
        <v>0</v>
      </c>
      <c r="H186" s="76">
        <v>0</v>
      </c>
      <c r="I186" s="21">
        <f t="shared" si="158"/>
        <v>0</v>
      </c>
      <c r="J186" s="78">
        <v>0</v>
      </c>
      <c r="K186" s="79">
        <v>0</v>
      </c>
      <c r="L186" s="21">
        <f t="shared" si="159"/>
        <v>0</v>
      </c>
      <c r="M186" s="78">
        <v>0</v>
      </c>
      <c r="N186" s="76">
        <v>0</v>
      </c>
      <c r="O186" s="21">
        <f t="shared" si="160"/>
        <v>0</v>
      </c>
      <c r="P186" s="78">
        <v>0</v>
      </c>
      <c r="Q186" s="79">
        <v>0</v>
      </c>
      <c r="R186" s="21">
        <f t="shared" si="161"/>
        <v>0</v>
      </c>
      <c r="S186" s="76">
        <v>0</v>
      </c>
      <c r="T186" s="76">
        <v>0</v>
      </c>
      <c r="U186" s="93">
        <f t="shared" si="162"/>
        <v>0</v>
      </c>
      <c r="V186" s="78">
        <v>0</v>
      </c>
      <c r="W186" s="79">
        <v>0</v>
      </c>
      <c r="X186" s="93">
        <f t="shared" si="163"/>
        <v>0</v>
      </c>
      <c r="Y186" s="99">
        <f t="shared" si="164"/>
        <v>0</v>
      </c>
      <c r="Z186" s="81">
        <f t="shared" si="165"/>
        <v>0</v>
      </c>
      <c r="AA186" s="110">
        <f t="shared" si="166"/>
        <v>0</v>
      </c>
    </row>
    <row r="187" spans="1:27" s="1" customFormat="1" ht="13.5" thickBot="1" x14ac:dyDescent="0.25">
      <c r="A187" s="76" t="s">
        <v>19</v>
      </c>
      <c r="B187" s="77">
        <v>6248</v>
      </c>
      <c r="C187" s="77">
        <v>6</v>
      </c>
      <c r="D187" s="78">
        <v>3</v>
      </c>
      <c r="E187" s="79">
        <v>1</v>
      </c>
      <c r="F187" s="21">
        <f t="shared" si="157"/>
        <v>4</v>
      </c>
      <c r="G187" s="76">
        <v>0</v>
      </c>
      <c r="H187" s="76">
        <v>0</v>
      </c>
      <c r="I187" s="93">
        <f t="shared" si="158"/>
        <v>0</v>
      </c>
      <c r="J187" s="78">
        <v>1</v>
      </c>
      <c r="K187" s="79">
        <v>0</v>
      </c>
      <c r="L187" s="21">
        <f t="shared" si="159"/>
        <v>1</v>
      </c>
      <c r="M187" s="78">
        <v>0</v>
      </c>
      <c r="N187" s="76">
        <v>0</v>
      </c>
      <c r="O187" s="93">
        <f t="shared" si="160"/>
        <v>0</v>
      </c>
      <c r="P187" s="78">
        <v>0</v>
      </c>
      <c r="Q187" s="79">
        <v>0</v>
      </c>
      <c r="R187" s="21">
        <f t="shared" si="161"/>
        <v>0</v>
      </c>
      <c r="S187" s="76">
        <v>0</v>
      </c>
      <c r="T187" s="76">
        <v>0</v>
      </c>
      <c r="U187" s="93">
        <f t="shared" si="162"/>
        <v>0</v>
      </c>
      <c r="V187" s="78">
        <v>0</v>
      </c>
      <c r="W187" s="79">
        <v>0</v>
      </c>
      <c r="X187" s="21">
        <f t="shared" si="163"/>
        <v>0</v>
      </c>
      <c r="Y187" s="195">
        <f t="shared" si="164"/>
        <v>4</v>
      </c>
      <c r="Z187" s="196">
        <f t="shared" si="165"/>
        <v>1</v>
      </c>
      <c r="AA187" s="197">
        <f t="shared" si="166"/>
        <v>5</v>
      </c>
    </row>
    <row r="188" spans="1:27" s="1" customFormat="1" ht="13.5" thickBot="1" x14ac:dyDescent="0.25">
      <c r="A188" s="83" t="s">
        <v>18</v>
      </c>
      <c r="B188" s="66"/>
      <c r="C188" s="66"/>
      <c r="D188" s="18">
        <f t="shared" ref="D188:X188" si="167">SUBTOTAL(9,D178:D187)</f>
        <v>38</v>
      </c>
      <c r="E188" s="17">
        <f>SUBTOTAL(9,E178:E187)</f>
        <v>8</v>
      </c>
      <c r="F188" s="16">
        <f t="shared" si="167"/>
        <v>46</v>
      </c>
      <c r="G188" s="17">
        <f t="shared" si="167"/>
        <v>1</v>
      </c>
      <c r="H188" s="17">
        <f t="shared" si="167"/>
        <v>0</v>
      </c>
      <c r="I188" s="17">
        <f t="shared" si="167"/>
        <v>1</v>
      </c>
      <c r="J188" s="18">
        <f t="shared" si="167"/>
        <v>1</v>
      </c>
      <c r="K188" s="17">
        <f t="shared" si="167"/>
        <v>0</v>
      </c>
      <c r="L188" s="16">
        <f t="shared" si="167"/>
        <v>1</v>
      </c>
      <c r="M188" s="18">
        <f t="shared" si="167"/>
        <v>1</v>
      </c>
      <c r="N188" s="17">
        <f t="shared" si="167"/>
        <v>2</v>
      </c>
      <c r="O188" s="17">
        <f t="shared" si="167"/>
        <v>3</v>
      </c>
      <c r="P188" s="18">
        <f t="shared" si="167"/>
        <v>0</v>
      </c>
      <c r="Q188" s="17">
        <f t="shared" si="167"/>
        <v>0</v>
      </c>
      <c r="R188" s="16">
        <f t="shared" si="167"/>
        <v>0</v>
      </c>
      <c r="S188" s="17">
        <f t="shared" si="167"/>
        <v>1</v>
      </c>
      <c r="T188" s="17">
        <f t="shared" si="167"/>
        <v>1</v>
      </c>
      <c r="U188" s="17">
        <f t="shared" si="167"/>
        <v>2</v>
      </c>
      <c r="V188" s="18">
        <f t="shared" si="167"/>
        <v>0</v>
      </c>
      <c r="W188" s="17">
        <f t="shared" si="167"/>
        <v>0</v>
      </c>
      <c r="X188" s="16">
        <f t="shared" si="167"/>
        <v>0</v>
      </c>
      <c r="Y188" s="94">
        <f>D188+G188+J188+M188+P188+S188+V188</f>
        <v>42</v>
      </c>
      <c r="Z188" s="94">
        <f>E188+H188+K188+N188+Q188+T188+W188</f>
        <v>11</v>
      </c>
      <c r="AA188" s="95">
        <f>SUBTOTAL(9,AA178:AA187)</f>
        <v>53</v>
      </c>
    </row>
    <row r="189" spans="1:27" x14ac:dyDescent="0.2">
      <c r="A189" s="204"/>
      <c r="B189" s="205"/>
      <c r="C189" s="205"/>
      <c r="D189" s="206"/>
      <c r="E189" s="207"/>
      <c r="F189" s="96"/>
      <c r="G189" s="208"/>
      <c r="H189" s="208"/>
      <c r="I189" s="208"/>
      <c r="J189" s="206"/>
      <c r="K189" s="208"/>
      <c r="L189" s="96"/>
      <c r="M189" s="206"/>
      <c r="N189" s="208"/>
      <c r="O189" s="208"/>
      <c r="P189" s="206"/>
      <c r="Q189" s="208"/>
      <c r="R189" s="96"/>
      <c r="S189" s="208"/>
      <c r="T189" s="208"/>
      <c r="U189" s="208"/>
      <c r="V189" s="206"/>
      <c r="W189" s="208"/>
      <c r="X189" s="96"/>
      <c r="Y189" s="209"/>
      <c r="Z189" s="209"/>
      <c r="AA189" s="210"/>
    </row>
    <row r="190" spans="1:27" s="2" customFormat="1" x14ac:dyDescent="0.2">
      <c r="A190" s="86" t="s">
        <v>17</v>
      </c>
      <c r="B190" s="90">
        <v>6050</v>
      </c>
      <c r="C190" s="90">
        <v>5</v>
      </c>
      <c r="D190" s="86">
        <v>0</v>
      </c>
      <c r="E190" s="87">
        <v>0</v>
      </c>
      <c r="F190" s="62">
        <f>D190+E190</f>
        <v>0</v>
      </c>
      <c r="G190" s="87">
        <v>0</v>
      </c>
      <c r="H190" s="87">
        <v>0</v>
      </c>
      <c r="I190" s="118">
        <f>G190+H190</f>
        <v>0</v>
      </c>
      <c r="J190" s="86">
        <v>0</v>
      </c>
      <c r="K190" s="87">
        <v>0</v>
      </c>
      <c r="L190" s="62">
        <f>J190+K190</f>
        <v>0</v>
      </c>
      <c r="M190" s="86">
        <v>0</v>
      </c>
      <c r="N190" s="87">
        <v>0</v>
      </c>
      <c r="O190" s="118">
        <f>M190+N190</f>
        <v>0</v>
      </c>
      <c r="P190" s="86">
        <v>0</v>
      </c>
      <c r="Q190" s="87">
        <v>0</v>
      </c>
      <c r="R190" s="62">
        <f>P190+Q190</f>
        <v>0</v>
      </c>
      <c r="S190" s="87">
        <v>0</v>
      </c>
      <c r="T190" s="87">
        <v>0</v>
      </c>
      <c r="U190" s="118">
        <f>S190+T190</f>
        <v>0</v>
      </c>
      <c r="V190" s="86">
        <v>0</v>
      </c>
      <c r="W190" s="87">
        <v>0</v>
      </c>
      <c r="X190" s="62">
        <f>V190+W190</f>
        <v>0</v>
      </c>
      <c r="Y190" s="119">
        <f>D190+G190+J190+M190+P190+S190+V190</f>
        <v>0</v>
      </c>
      <c r="Z190" s="63">
        <f>E190+H190+K190+N190+Q190+T190+W190</f>
        <v>0</v>
      </c>
      <c r="AA190" s="120">
        <f>F190+I190+L190+O190+R190+U190+X190</f>
        <v>0</v>
      </c>
    </row>
    <row r="191" spans="1:27" s="1" customFormat="1" ht="13.5" thickBot="1" x14ac:dyDescent="0.25">
      <c r="A191" s="86"/>
      <c r="B191" s="90"/>
      <c r="C191" s="90"/>
      <c r="D191" s="86"/>
      <c r="E191" s="87"/>
      <c r="F191" s="62"/>
      <c r="G191" s="87"/>
      <c r="H191" s="87"/>
      <c r="I191" s="118"/>
      <c r="J191" s="86"/>
      <c r="K191" s="87"/>
      <c r="L191" s="62"/>
      <c r="M191" s="86"/>
      <c r="N191" s="87"/>
      <c r="O191" s="118"/>
      <c r="P191" s="86"/>
      <c r="Q191" s="87"/>
      <c r="R191" s="62"/>
      <c r="S191" s="87"/>
      <c r="T191" s="87"/>
      <c r="U191" s="118"/>
      <c r="V191" s="86"/>
      <c r="W191" s="87"/>
      <c r="X191" s="62"/>
      <c r="Y191" s="63"/>
      <c r="Z191" s="63"/>
      <c r="AA191" s="120"/>
    </row>
    <row r="192" spans="1:27" ht="13.5" thickBot="1" x14ac:dyDescent="0.25">
      <c r="A192" s="211" t="s">
        <v>16</v>
      </c>
      <c r="B192" s="212"/>
      <c r="C192" s="212"/>
      <c r="D192" s="213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14"/>
      <c r="U192" s="214"/>
      <c r="V192" s="214"/>
      <c r="W192" s="214"/>
      <c r="X192" s="214"/>
      <c r="Y192" s="214"/>
      <c r="Z192" s="214"/>
      <c r="AA192" s="215"/>
    </row>
    <row r="193" spans="1:27" s="1" customFormat="1" x14ac:dyDescent="0.2">
      <c r="A193" s="86" t="s">
        <v>5</v>
      </c>
      <c r="B193" s="90"/>
      <c r="C193" s="90">
        <v>7</v>
      </c>
      <c r="D193" s="121">
        <f t="shared" ref="D193:X193" si="168">D172+D178+D176</f>
        <v>5</v>
      </c>
      <c r="E193" s="118">
        <f t="shared" si="168"/>
        <v>8</v>
      </c>
      <c r="F193" s="62">
        <f t="shared" si="168"/>
        <v>13</v>
      </c>
      <c r="G193" s="121">
        <f t="shared" si="168"/>
        <v>1</v>
      </c>
      <c r="H193" s="118">
        <f t="shared" si="168"/>
        <v>0</v>
      </c>
      <c r="I193" s="62">
        <f t="shared" si="168"/>
        <v>1</v>
      </c>
      <c r="J193" s="121">
        <f>J172+J178+J176</f>
        <v>0</v>
      </c>
      <c r="K193" s="118">
        <f t="shared" si="168"/>
        <v>0</v>
      </c>
      <c r="L193" s="62">
        <f t="shared" si="168"/>
        <v>0</v>
      </c>
      <c r="M193" s="121">
        <f t="shared" si="168"/>
        <v>1</v>
      </c>
      <c r="N193" s="118">
        <f t="shared" si="168"/>
        <v>0</v>
      </c>
      <c r="O193" s="62">
        <f t="shared" si="168"/>
        <v>1</v>
      </c>
      <c r="P193" s="121">
        <f t="shared" si="168"/>
        <v>0</v>
      </c>
      <c r="Q193" s="118">
        <f t="shared" si="168"/>
        <v>0</v>
      </c>
      <c r="R193" s="62">
        <f t="shared" si="168"/>
        <v>0</v>
      </c>
      <c r="S193" s="121">
        <f t="shared" si="168"/>
        <v>4</v>
      </c>
      <c r="T193" s="118">
        <f t="shared" si="168"/>
        <v>1</v>
      </c>
      <c r="U193" s="62">
        <f t="shared" si="168"/>
        <v>5</v>
      </c>
      <c r="V193" s="121">
        <f t="shared" si="168"/>
        <v>0</v>
      </c>
      <c r="W193" s="118">
        <f t="shared" si="168"/>
        <v>0</v>
      </c>
      <c r="X193" s="62">
        <f t="shared" si="168"/>
        <v>0</v>
      </c>
      <c r="Y193" s="119">
        <f>Y172+Y176+Y178</f>
        <v>11</v>
      </c>
      <c r="Z193" s="63">
        <f t="shared" ref="Z193:AA193" si="169">Z172+Z176+Z178</f>
        <v>9</v>
      </c>
      <c r="AA193" s="120">
        <f t="shared" si="169"/>
        <v>20</v>
      </c>
    </row>
    <row r="194" spans="1:27" s="1" customFormat="1" x14ac:dyDescent="0.2">
      <c r="A194" s="86" t="s">
        <v>15</v>
      </c>
      <c r="B194" s="90"/>
      <c r="C194" s="90">
        <v>9</v>
      </c>
      <c r="D194" s="121">
        <f t="shared" ref="D194:X194" si="170">D181+D180+D179</f>
        <v>29</v>
      </c>
      <c r="E194" s="118">
        <f t="shared" si="170"/>
        <v>6</v>
      </c>
      <c r="F194" s="62">
        <f t="shared" si="170"/>
        <v>35</v>
      </c>
      <c r="G194" s="121">
        <f t="shared" si="170"/>
        <v>1</v>
      </c>
      <c r="H194" s="118">
        <f t="shared" si="170"/>
        <v>0</v>
      </c>
      <c r="I194" s="62">
        <f t="shared" si="170"/>
        <v>1</v>
      </c>
      <c r="J194" s="121">
        <f t="shared" si="170"/>
        <v>0</v>
      </c>
      <c r="K194" s="118">
        <f t="shared" si="170"/>
        <v>0</v>
      </c>
      <c r="L194" s="62">
        <f t="shared" si="170"/>
        <v>0</v>
      </c>
      <c r="M194" s="121">
        <f t="shared" si="170"/>
        <v>1</v>
      </c>
      <c r="N194" s="118">
        <f t="shared" si="170"/>
        <v>0</v>
      </c>
      <c r="O194" s="62">
        <f t="shared" si="170"/>
        <v>1</v>
      </c>
      <c r="P194" s="121">
        <f t="shared" si="170"/>
        <v>0</v>
      </c>
      <c r="Q194" s="118">
        <f t="shared" si="170"/>
        <v>0</v>
      </c>
      <c r="R194" s="62">
        <f t="shared" si="170"/>
        <v>0</v>
      </c>
      <c r="S194" s="121">
        <f t="shared" si="170"/>
        <v>1</v>
      </c>
      <c r="T194" s="118">
        <f t="shared" si="170"/>
        <v>1</v>
      </c>
      <c r="U194" s="62">
        <f t="shared" si="170"/>
        <v>2</v>
      </c>
      <c r="V194" s="121">
        <f t="shared" si="170"/>
        <v>0</v>
      </c>
      <c r="W194" s="118">
        <f t="shared" si="170"/>
        <v>0</v>
      </c>
      <c r="X194" s="62">
        <f t="shared" si="170"/>
        <v>0</v>
      </c>
      <c r="Y194" s="119">
        <f>Y179+Y180+Y181</f>
        <v>32</v>
      </c>
      <c r="Z194" s="118">
        <f t="shared" ref="Z194:AA194" si="171">Z179+Z180+Z181</f>
        <v>7</v>
      </c>
      <c r="AA194" s="62">
        <f t="shared" si="171"/>
        <v>39</v>
      </c>
    </row>
    <row r="195" spans="1:27" s="1" customFormat="1" ht="13.5" thickBot="1" x14ac:dyDescent="0.25">
      <c r="A195" s="186" t="s">
        <v>4</v>
      </c>
      <c r="B195" s="187"/>
      <c r="C195" s="187">
        <v>6</v>
      </c>
      <c r="D195" s="122">
        <f t="shared" ref="D195:X195" si="172">D173+D182+D183+D184+D185+D187</f>
        <v>9</v>
      </c>
      <c r="E195" s="123">
        <f t="shared" si="172"/>
        <v>2</v>
      </c>
      <c r="F195" s="124">
        <f t="shared" si="172"/>
        <v>11</v>
      </c>
      <c r="G195" s="122">
        <f t="shared" si="172"/>
        <v>0</v>
      </c>
      <c r="H195" s="123">
        <f t="shared" si="172"/>
        <v>0</v>
      </c>
      <c r="I195" s="124">
        <f t="shared" si="172"/>
        <v>0</v>
      </c>
      <c r="J195" s="122">
        <f t="shared" si="172"/>
        <v>1</v>
      </c>
      <c r="K195" s="123">
        <f t="shared" si="172"/>
        <v>0</v>
      </c>
      <c r="L195" s="124">
        <f t="shared" si="172"/>
        <v>1</v>
      </c>
      <c r="M195" s="122">
        <f t="shared" si="172"/>
        <v>0</v>
      </c>
      <c r="N195" s="123">
        <f t="shared" si="172"/>
        <v>2</v>
      </c>
      <c r="O195" s="124">
        <f t="shared" si="172"/>
        <v>2</v>
      </c>
      <c r="P195" s="122">
        <f t="shared" si="172"/>
        <v>0</v>
      </c>
      <c r="Q195" s="123">
        <f t="shared" si="172"/>
        <v>0</v>
      </c>
      <c r="R195" s="124">
        <f t="shared" si="172"/>
        <v>0</v>
      </c>
      <c r="S195" s="122">
        <f t="shared" si="172"/>
        <v>0</v>
      </c>
      <c r="T195" s="123">
        <f t="shared" si="172"/>
        <v>0</v>
      </c>
      <c r="U195" s="124">
        <f t="shared" si="172"/>
        <v>0</v>
      </c>
      <c r="V195" s="122">
        <f t="shared" si="172"/>
        <v>0</v>
      </c>
      <c r="W195" s="123">
        <f t="shared" si="172"/>
        <v>0</v>
      </c>
      <c r="X195" s="124">
        <f t="shared" si="172"/>
        <v>0</v>
      </c>
      <c r="Y195" s="125">
        <f>Y173+Y182+Y183+Y184+Y185+Y186+Y187+Y190</f>
        <v>10</v>
      </c>
      <c r="Z195" s="123">
        <f t="shared" ref="Z195:AA195" si="173">Z173+Z182+Z183+Z184+Z185+Z186+Z187+Z190</f>
        <v>4</v>
      </c>
      <c r="AA195" s="124">
        <f t="shared" si="173"/>
        <v>14</v>
      </c>
    </row>
    <row r="196" spans="1:27" s="1" customFormat="1" ht="13.5" thickBot="1" x14ac:dyDescent="0.25">
      <c r="A196" s="216" t="s">
        <v>0</v>
      </c>
      <c r="B196" s="217"/>
      <c r="C196" s="217"/>
      <c r="D196" s="218">
        <f>SUM(D193:D195)</f>
        <v>43</v>
      </c>
      <c r="E196" s="218">
        <f t="shared" ref="E196:AA196" si="174">SUM(E193:E195)</f>
        <v>16</v>
      </c>
      <c r="F196" s="219">
        <f t="shared" si="174"/>
        <v>59</v>
      </c>
      <c r="G196" s="218">
        <f t="shared" si="174"/>
        <v>2</v>
      </c>
      <c r="H196" s="218">
        <f t="shared" si="174"/>
        <v>0</v>
      </c>
      <c r="I196" s="219">
        <f t="shared" si="174"/>
        <v>2</v>
      </c>
      <c r="J196" s="216">
        <f t="shared" si="174"/>
        <v>1</v>
      </c>
      <c r="K196" s="218">
        <f t="shared" si="174"/>
        <v>0</v>
      </c>
      <c r="L196" s="219">
        <f t="shared" si="174"/>
        <v>1</v>
      </c>
      <c r="M196" s="216">
        <f t="shared" si="174"/>
        <v>2</v>
      </c>
      <c r="N196" s="218">
        <f t="shared" si="174"/>
        <v>2</v>
      </c>
      <c r="O196" s="219">
        <f t="shared" si="174"/>
        <v>4</v>
      </c>
      <c r="P196" s="216">
        <f t="shared" si="174"/>
        <v>0</v>
      </c>
      <c r="Q196" s="218">
        <f t="shared" si="174"/>
        <v>0</v>
      </c>
      <c r="R196" s="219">
        <f t="shared" si="174"/>
        <v>0</v>
      </c>
      <c r="S196" s="218">
        <f t="shared" si="174"/>
        <v>5</v>
      </c>
      <c r="T196" s="218">
        <f t="shared" si="174"/>
        <v>2</v>
      </c>
      <c r="U196" s="219">
        <f t="shared" si="174"/>
        <v>7</v>
      </c>
      <c r="V196" s="216">
        <f t="shared" si="174"/>
        <v>0</v>
      </c>
      <c r="W196" s="218">
        <f t="shared" si="174"/>
        <v>0</v>
      </c>
      <c r="X196" s="219">
        <f t="shared" si="174"/>
        <v>0</v>
      </c>
      <c r="Y196" s="220">
        <f t="shared" si="174"/>
        <v>53</v>
      </c>
      <c r="Z196" s="220">
        <f t="shared" si="174"/>
        <v>20</v>
      </c>
      <c r="AA196" s="221">
        <f t="shared" si="174"/>
        <v>73</v>
      </c>
    </row>
    <row r="197" spans="1:27" s="12" customFormat="1" ht="13.5" thickBot="1" x14ac:dyDescent="0.25">
      <c r="A197" s="83"/>
      <c r="B197" s="66"/>
      <c r="C197" s="66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133"/>
      <c r="Z197" s="133"/>
      <c r="AA197" s="147"/>
    </row>
    <row r="198" spans="1:27" s="1" customFormat="1" ht="13.5" thickBot="1" x14ac:dyDescent="0.25">
      <c r="A198" s="222" t="s">
        <v>14</v>
      </c>
      <c r="B198" s="223"/>
      <c r="C198" s="223"/>
      <c r="D198" s="223"/>
      <c r="E198" s="223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  <c r="AA198" s="224"/>
    </row>
    <row r="199" spans="1:27" x14ac:dyDescent="0.2">
      <c r="A199" s="76"/>
      <c r="B199" s="69"/>
      <c r="C199" s="69"/>
      <c r="D199" s="172"/>
      <c r="E199" s="173"/>
      <c r="F199" s="174"/>
      <c r="G199" s="175"/>
      <c r="H199" s="175"/>
      <c r="I199" s="175"/>
      <c r="J199" s="172"/>
      <c r="K199" s="173"/>
      <c r="L199" s="174"/>
      <c r="M199" s="172"/>
      <c r="N199" s="175"/>
      <c r="O199" s="175"/>
      <c r="P199" s="172"/>
      <c r="Q199" s="173"/>
      <c r="R199" s="174"/>
      <c r="S199" s="175"/>
      <c r="T199" s="175"/>
      <c r="U199" s="175"/>
      <c r="V199" s="172"/>
      <c r="W199" s="173"/>
      <c r="X199" s="174"/>
      <c r="Y199" s="176"/>
      <c r="Z199" s="176"/>
      <c r="AA199" s="177"/>
    </row>
    <row r="200" spans="1:27" s="1" customFormat="1" x14ac:dyDescent="0.2">
      <c r="A200" s="61" t="s">
        <v>154</v>
      </c>
      <c r="B200" s="92">
        <v>7220</v>
      </c>
      <c r="C200" s="92">
        <v>7</v>
      </c>
      <c r="D200" s="78">
        <v>9</v>
      </c>
      <c r="E200" s="79">
        <v>7</v>
      </c>
      <c r="F200" s="21">
        <f t="shared" ref="F200:F210" si="175">D200+E200</f>
        <v>16</v>
      </c>
      <c r="G200" s="79">
        <v>0</v>
      </c>
      <c r="H200" s="79">
        <v>0</v>
      </c>
      <c r="I200" s="80">
        <f t="shared" ref="I200:I210" si="176">G200+H200</f>
        <v>0</v>
      </c>
      <c r="J200" s="78">
        <v>0</v>
      </c>
      <c r="K200" s="79">
        <v>0</v>
      </c>
      <c r="L200" s="21">
        <f t="shared" ref="L200:L210" si="177">J200+K200</f>
        <v>0</v>
      </c>
      <c r="M200" s="78">
        <v>1</v>
      </c>
      <c r="N200" s="79">
        <v>1</v>
      </c>
      <c r="O200" s="21">
        <f t="shared" ref="O200:O210" si="178">M200+N200</f>
        <v>2</v>
      </c>
      <c r="P200" s="78">
        <v>0</v>
      </c>
      <c r="Q200" s="79">
        <v>0</v>
      </c>
      <c r="R200" s="21">
        <f t="shared" ref="R200:R210" si="179">P200+Q200</f>
        <v>0</v>
      </c>
      <c r="S200" s="79">
        <v>1</v>
      </c>
      <c r="T200" s="79">
        <v>0</v>
      </c>
      <c r="U200" s="80">
        <f t="shared" ref="U200:U210" si="180">S200+T200</f>
        <v>1</v>
      </c>
      <c r="V200" s="78">
        <v>1</v>
      </c>
      <c r="W200" s="79">
        <v>0</v>
      </c>
      <c r="X200" s="21">
        <f t="shared" ref="X200:X210" si="181">V200+W200</f>
        <v>1</v>
      </c>
      <c r="Y200" s="81">
        <f>D200+G200+J200+M200+P200+S200+V200</f>
        <v>12</v>
      </c>
      <c r="Z200" s="81">
        <f t="shared" ref="Z200" si="182">E200+H200+K200+N200+Q200+T200+W200</f>
        <v>8</v>
      </c>
      <c r="AA200" s="110">
        <f t="shared" ref="AA200" si="183">F200+I200+L200+O200+R200+U200+X200</f>
        <v>20</v>
      </c>
    </row>
    <row r="201" spans="1:27" s="1" customFormat="1" x14ac:dyDescent="0.2">
      <c r="A201" s="79" t="s">
        <v>13</v>
      </c>
      <c r="B201" s="92">
        <v>7221</v>
      </c>
      <c r="C201" s="92">
        <v>8</v>
      </c>
      <c r="D201" s="78">
        <v>0</v>
      </c>
      <c r="E201" s="79">
        <v>1</v>
      </c>
      <c r="F201" s="21">
        <f t="shared" si="175"/>
        <v>1</v>
      </c>
      <c r="G201" s="79">
        <v>0</v>
      </c>
      <c r="H201" s="79">
        <v>0</v>
      </c>
      <c r="I201" s="80">
        <f t="shared" si="176"/>
        <v>0</v>
      </c>
      <c r="J201" s="78">
        <v>0</v>
      </c>
      <c r="K201" s="79">
        <v>0</v>
      </c>
      <c r="L201" s="21">
        <f t="shared" si="177"/>
        <v>0</v>
      </c>
      <c r="M201" s="78">
        <v>0</v>
      </c>
      <c r="N201" s="79">
        <v>0</v>
      </c>
      <c r="O201" s="80">
        <f t="shared" si="178"/>
        <v>0</v>
      </c>
      <c r="P201" s="78">
        <v>0</v>
      </c>
      <c r="Q201" s="79">
        <v>0</v>
      </c>
      <c r="R201" s="21">
        <f t="shared" si="179"/>
        <v>0</v>
      </c>
      <c r="S201" s="79">
        <v>0</v>
      </c>
      <c r="T201" s="79">
        <v>0</v>
      </c>
      <c r="U201" s="80">
        <f t="shared" si="180"/>
        <v>0</v>
      </c>
      <c r="V201" s="78">
        <v>0</v>
      </c>
      <c r="W201" s="79">
        <v>0</v>
      </c>
      <c r="X201" s="21">
        <f t="shared" si="181"/>
        <v>0</v>
      </c>
      <c r="Y201" s="81">
        <f t="shared" ref="Y201:Y210" si="184">D201+G201+J201+M201+P201+S201+V201</f>
        <v>0</v>
      </c>
      <c r="Z201" s="81">
        <f t="shared" ref="Z201:Z210" si="185">E201+H201+K201+N201+Q201+T201+W201</f>
        <v>1</v>
      </c>
      <c r="AA201" s="110">
        <f t="shared" ref="AA201:AA210" si="186">F201+I201+L201+O201+R201+U201+X201</f>
        <v>1</v>
      </c>
    </row>
    <row r="202" spans="1:27" s="1" customFormat="1" x14ac:dyDescent="0.2">
      <c r="A202" s="79" t="s">
        <v>165</v>
      </c>
      <c r="B202" s="92">
        <v>7264</v>
      </c>
      <c r="C202" s="92">
        <v>8</v>
      </c>
      <c r="D202" s="78">
        <v>1</v>
      </c>
      <c r="E202" s="79">
        <v>0</v>
      </c>
      <c r="F202" s="21">
        <f t="shared" si="175"/>
        <v>1</v>
      </c>
      <c r="G202" s="79">
        <v>0</v>
      </c>
      <c r="H202" s="79">
        <v>0</v>
      </c>
      <c r="I202" s="80">
        <f t="shared" si="176"/>
        <v>0</v>
      </c>
      <c r="J202" s="78">
        <v>0</v>
      </c>
      <c r="K202" s="79">
        <v>0</v>
      </c>
      <c r="L202" s="21">
        <f t="shared" si="177"/>
        <v>0</v>
      </c>
      <c r="M202" s="78">
        <v>0</v>
      </c>
      <c r="N202" s="79">
        <v>0</v>
      </c>
      <c r="O202" s="80">
        <f t="shared" si="178"/>
        <v>0</v>
      </c>
      <c r="P202" s="78">
        <v>0</v>
      </c>
      <c r="Q202" s="79">
        <v>0</v>
      </c>
      <c r="R202" s="21">
        <f t="shared" si="179"/>
        <v>0</v>
      </c>
      <c r="S202" s="79">
        <v>0</v>
      </c>
      <c r="T202" s="79">
        <v>0</v>
      </c>
      <c r="U202" s="80">
        <f t="shared" si="180"/>
        <v>0</v>
      </c>
      <c r="V202" s="78">
        <v>0</v>
      </c>
      <c r="W202" s="79">
        <v>0</v>
      </c>
      <c r="X202" s="21">
        <f t="shared" si="181"/>
        <v>0</v>
      </c>
      <c r="Y202" s="81">
        <f t="shared" si="184"/>
        <v>1</v>
      </c>
      <c r="Z202" s="81">
        <f t="shared" si="185"/>
        <v>0</v>
      </c>
      <c r="AA202" s="110">
        <f t="shared" si="186"/>
        <v>1</v>
      </c>
    </row>
    <row r="203" spans="1:27" s="1" customFormat="1" x14ac:dyDescent="0.2">
      <c r="A203" s="79" t="s">
        <v>12</v>
      </c>
      <c r="B203" s="92">
        <v>7265</v>
      </c>
      <c r="C203" s="92">
        <v>7</v>
      </c>
      <c r="D203" s="78">
        <v>0</v>
      </c>
      <c r="E203" s="79">
        <v>0</v>
      </c>
      <c r="F203" s="21">
        <f t="shared" si="175"/>
        <v>0</v>
      </c>
      <c r="G203" s="79">
        <v>0</v>
      </c>
      <c r="H203" s="79">
        <v>0</v>
      </c>
      <c r="I203" s="80">
        <f t="shared" si="176"/>
        <v>0</v>
      </c>
      <c r="J203" s="78">
        <v>0</v>
      </c>
      <c r="K203" s="79">
        <v>0</v>
      </c>
      <c r="L203" s="21">
        <f t="shared" si="177"/>
        <v>0</v>
      </c>
      <c r="M203" s="78">
        <v>0</v>
      </c>
      <c r="N203" s="79">
        <v>0</v>
      </c>
      <c r="O203" s="80">
        <f t="shared" si="178"/>
        <v>0</v>
      </c>
      <c r="P203" s="78">
        <v>0</v>
      </c>
      <c r="Q203" s="79">
        <v>0</v>
      </c>
      <c r="R203" s="21">
        <f t="shared" si="179"/>
        <v>0</v>
      </c>
      <c r="S203" s="79">
        <v>0</v>
      </c>
      <c r="T203" s="79">
        <v>0</v>
      </c>
      <c r="U203" s="80">
        <f t="shared" si="180"/>
        <v>0</v>
      </c>
      <c r="V203" s="78">
        <v>0</v>
      </c>
      <c r="W203" s="79">
        <v>0</v>
      </c>
      <c r="X203" s="21">
        <f t="shared" si="181"/>
        <v>0</v>
      </c>
      <c r="Y203" s="81">
        <f t="shared" si="184"/>
        <v>0</v>
      </c>
      <c r="Z203" s="81">
        <f t="shared" si="185"/>
        <v>0</v>
      </c>
      <c r="AA203" s="110">
        <f t="shared" si="186"/>
        <v>0</v>
      </c>
    </row>
    <row r="204" spans="1:27" s="1" customFormat="1" x14ac:dyDescent="0.2">
      <c r="A204" s="60" t="s">
        <v>156</v>
      </c>
      <c r="B204" s="92">
        <v>7270</v>
      </c>
      <c r="C204" s="107">
        <v>7</v>
      </c>
      <c r="D204" s="78">
        <v>8</v>
      </c>
      <c r="E204" s="79">
        <v>0</v>
      </c>
      <c r="F204" s="21">
        <f t="shared" si="175"/>
        <v>8</v>
      </c>
      <c r="G204" s="79">
        <v>1</v>
      </c>
      <c r="H204" s="79">
        <v>0</v>
      </c>
      <c r="I204" s="80">
        <f t="shared" si="176"/>
        <v>1</v>
      </c>
      <c r="J204" s="78">
        <v>0</v>
      </c>
      <c r="K204" s="79">
        <v>0</v>
      </c>
      <c r="L204" s="21">
        <f t="shared" si="177"/>
        <v>0</v>
      </c>
      <c r="M204" s="78">
        <v>0</v>
      </c>
      <c r="N204" s="79">
        <v>0</v>
      </c>
      <c r="O204" s="80">
        <f t="shared" si="178"/>
        <v>0</v>
      </c>
      <c r="P204" s="78">
        <v>0</v>
      </c>
      <c r="Q204" s="79">
        <v>0</v>
      </c>
      <c r="R204" s="21">
        <f t="shared" si="179"/>
        <v>0</v>
      </c>
      <c r="S204" s="79">
        <v>0</v>
      </c>
      <c r="T204" s="79">
        <v>0</v>
      </c>
      <c r="U204" s="21">
        <f t="shared" si="180"/>
        <v>0</v>
      </c>
      <c r="V204" s="78">
        <v>0</v>
      </c>
      <c r="W204" s="79">
        <v>0</v>
      </c>
      <c r="X204" s="21">
        <f t="shared" si="181"/>
        <v>0</v>
      </c>
      <c r="Y204" s="81">
        <f t="shared" si="184"/>
        <v>9</v>
      </c>
      <c r="Z204" s="81">
        <f t="shared" si="185"/>
        <v>0</v>
      </c>
      <c r="AA204" s="110">
        <f t="shared" si="186"/>
        <v>9</v>
      </c>
    </row>
    <row r="205" spans="1:27" s="1" customFormat="1" x14ac:dyDescent="0.2">
      <c r="A205" s="78" t="s">
        <v>11</v>
      </c>
      <c r="B205" s="92">
        <v>7270</v>
      </c>
      <c r="C205" s="107">
        <v>8</v>
      </c>
      <c r="D205" s="78">
        <v>0</v>
      </c>
      <c r="E205" s="79">
        <v>0</v>
      </c>
      <c r="F205" s="225">
        <f t="shared" si="175"/>
        <v>0</v>
      </c>
      <c r="G205" s="79">
        <v>0</v>
      </c>
      <c r="H205" s="79">
        <v>0</v>
      </c>
      <c r="I205" s="226">
        <f t="shared" si="176"/>
        <v>0</v>
      </c>
      <c r="J205" s="78">
        <v>0</v>
      </c>
      <c r="K205" s="79">
        <v>0</v>
      </c>
      <c r="L205" s="225">
        <f t="shared" si="177"/>
        <v>0</v>
      </c>
      <c r="M205" s="78">
        <v>0</v>
      </c>
      <c r="N205" s="79">
        <v>0</v>
      </c>
      <c r="O205" s="226">
        <f t="shared" si="178"/>
        <v>0</v>
      </c>
      <c r="P205" s="78">
        <v>0</v>
      </c>
      <c r="Q205" s="79">
        <v>0</v>
      </c>
      <c r="R205" s="225">
        <f t="shared" si="179"/>
        <v>0</v>
      </c>
      <c r="S205" s="79">
        <v>0</v>
      </c>
      <c r="T205" s="79">
        <v>0</v>
      </c>
      <c r="U205" s="225">
        <f t="shared" si="180"/>
        <v>0</v>
      </c>
      <c r="V205" s="78">
        <v>0</v>
      </c>
      <c r="W205" s="79">
        <v>0</v>
      </c>
      <c r="X205" s="225">
        <f t="shared" si="181"/>
        <v>0</v>
      </c>
      <c r="Y205" s="227">
        <f t="shared" si="184"/>
        <v>0</v>
      </c>
      <c r="Z205" s="227">
        <f t="shared" si="185"/>
        <v>0</v>
      </c>
      <c r="AA205" s="228">
        <f t="shared" si="186"/>
        <v>0</v>
      </c>
    </row>
    <row r="206" spans="1:27" s="1" customFormat="1" x14ac:dyDescent="0.2">
      <c r="A206" s="60" t="s">
        <v>157</v>
      </c>
      <c r="B206" s="92">
        <v>7280</v>
      </c>
      <c r="C206" s="107">
        <v>7</v>
      </c>
      <c r="D206" s="78">
        <v>19</v>
      </c>
      <c r="E206" s="79">
        <v>2</v>
      </c>
      <c r="F206" s="225">
        <f t="shared" si="175"/>
        <v>21</v>
      </c>
      <c r="G206" s="79">
        <v>2</v>
      </c>
      <c r="H206" s="79">
        <v>0</v>
      </c>
      <c r="I206" s="226">
        <f t="shared" si="176"/>
        <v>2</v>
      </c>
      <c r="J206" s="78">
        <v>0</v>
      </c>
      <c r="K206" s="79">
        <v>0</v>
      </c>
      <c r="L206" s="225">
        <f t="shared" si="177"/>
        <v>0</v>
      </c>
      <c r="M206" s="78">
        <v>3</v>
      </c>
      <c r="N206" s="79">
        <v>0</v>
      </c>
      <c r="O206" s="226">
        <f t="shared" si="178"/>
        <v>3</v>
      </c>
      <c r="P206" s="78">
        <v>0</v>
      </c>
      <c r="Q206" s="79">
        <v>0</v>
      </c>
      <c r="R206" s="225">
        <f t="shared" si="179"/>
        <v>0</v>
      </c>
      <c r="S206" s="79">
        <v>0</v>
      </c>
      <c r="T206" s="79">
        <v>0</v>
      </c>
      <c r="U206" s="225">
        <f t="shared" si="180"/>
        <v>0</v>
      </c>
      <c r="V206" s="78">
        <v>1</v>
      </c>
      <c r="W206" s="79">
        <v>0</v>
      </c>
      <c r="X206" s="225">
        <f t="shared" si="181"/>
        <v>1</v>
      </c>
      <c r="Y206" s="227">
        <f t="shared" si="184"/>
        <v>25</v>
      </c>
      <c r="Z206" s="227">
        <f t="shared" si="185"/>
        <v>2</v>
      </c>
      <c r="AA206" s="228">
        <f t="shared" si="186"/>
        <v>27</v>
      </c>
    </row>
    <row r="207" spans="1:27" s="1" customFormat="1" x14ac:dyDescent="0.2">
      <c r="A207" s="78" t="s">
        <v>10</v>
      </c>
      <c r="B207" s="92">
        <v>7281</v>
      </c>
      <c r="C207" s="92">
        <v>8</v>
      </c>
      <c r="D207" s="78">
        <v>0</v>
      </c>
      <c r="E207" s="79">
        <v>0</v>
      </c>
      <c r="F207" s="21">
        <f t="shared" si="175"/>
        <v>0</v>
      </c>
      <c r="G207" s="79">
        <v>0</v>
      </c>
      <c r="H207" s="79">
        <v>0</v>
      </c>
      <c r="I207" s="21">
        <f t="shared" si="176"/>
        <v>0</v>
      </c>
      <c r="J207" s="78">
        <v>0</v>
      </c>
      <c r="K207" s="79">
        <v>0</v>
      </c>
      <c r="L207" s="21">
        <f t="shared" si="177"/>
        <v>0</v>
      </c>
      <c r="M207" s="78">
        <v>0</v>
      </c>
      <c r="N207" s="79">
        <v>0</v>
      </c>
      <c r="O207" s="21">
        <f t="shared" si="178"/>
        <v>0</v>
      </c>
      <c r="P207" s="78">
        <v>0</v>
      </c>
      <c r="Q207" s="79">
        <v>0</v>
      </c>
      <c r="R207" s="21">
        <f t="shared" si="179"/>
        <v>0</v>
      </c>
      <c r="S207" s="79">
        <v>0</v>
      </c>
      <c r="T207" s="79">
        <v>0</v>
      </c>
      <c r="U207" s="21">
        <f t="shared" si="180"/>
        <v>0</v>
      </c>
      <c r="V207" s="78">
        <v>0</v>
      </c>
      <c r="W207" s="79">
        <v>0</v>
      </c>
      <c r="X207" s="21">
        <f t="shared" si="181"/>
        <v>0</v>
      </c>
      <c r="Y207" s="81">
        <f t="shared" si="184"/>
        <v>0</v>
      </c>
      <c r="Z207" s="81">
        <f t="shared" si="185"/>
        <v>0</v>
      </c>
      <c r="AA207" s="110">
        <f t="shared" si="186"/>
        <v>0</v>
      </c>
    </row>
    <row r="208" spans="1:27" s="1" customFormat="1" x14ac:dyDescent="0.2">
      <c r="A208" s="61" t="s">
        <v>155</v>
      </c>
      <c r="B208" s="92">
        <v>7285</v>
      </c>
      <c r="C208" s="92">
        <v>7</v>
      </c>
      <c r="D208" s="78">
        <v>7</v>
      </c>
      <c r="E208" s="79">
        <v>1</v>
      </c>
      <c r="F208" s="21">
        <f t="shared" si="175"/>
        <v>8</v>
      </c>
      <c r="G208" s="79">
        <v>0</v>
      </c>
      <c r="H208" s="79">
        <v>0</v>
      </c>
      <c r="I208" s="21">
        <f t="shared" si="176"/>
        <v>0</v>
      </c>
      <c r="J208" s="78">
        <v>1</v>
      </c>
      <c r="K208" s="79">
        <v>0</v>
      </c>
      <c r="L208" s="21">
        <f t="shared" si="177"/>
        <v>1</v>
      </c>
      <c r="M208" s="60">
        <v>0</v>
      </c>
      <c r="N208" s="79">
        <v>0</v>
      </c>
      <c r="O208" s="21">
        <f>M208+N208</f>
        <v>0</v>
      </c>
      <c r="P208" s="78">
        <v>0</v>
      </c>
      <c r="Q208" s="79">
        <v>0</v>
      </c>
      <c r="R208" s="21">
        <f t="shared" si="179"/>
        <v>0</v>
      </c>
      <c r="S208" s="79">
        <v>0</v>
      </c>
      <c r="T208" s="79">
        <v>0</v>
      </c>
      <c r="U208" s="21">
        <f t="shared" si="180"/>
        <v>0</v>
      </c>
      <c r="V208" s="78">
        <v>0</v>
      </c>
      <c r="W208" s="79">
        <v>0</v>
      </c>
      <c r="X208" s="21">
        <f t="shared" si="181"/>
        <v>0</v>
      </c>
      <c r="Y208" s="81">
        <f t="shared" si="184"/>
        <v>8</v>
      </c>
      <c r="Z208" s="81">
        <f t="shared" si="185"/>
        <v>1</v>
      </c>
      <c r="AA208" s="110">
        <f t="shared" si="186"/>
        <v>9</v>
      </c>
    </row>
    <row r="209" spans="1:27" s="1" customFormat="1" x14ac:dyDescent="0.2">
      <c r="A209" s="79" t="s">
        <v>9</v>
      </c>
      <c r="B209" s="92">
        <v>7285</v>
      </c>
      <c r="C209" s="92">
        <v>8</v>
      </c>
      <c r="D209" s="78">
        <v>0</v>
      </c>
      <c r="E209" s="79">
        <v>0</v>
      </c>
      <c r="F209" s="21">
        <f t="shared" si="175"/>
        <v>0</v>
      </c>
      <c r="G209" s="79">
        <v>0</v>
      </c>
      <c r="H209" s="79">
        <v>0</v>
      </c>
      <c r="I209" s="21">
        <f t="shared" si="176"/>
        <v>0</v>
      </c>
      <c r="J209" s="78">
        <v>0</v>
      </c>
      <c r="K209" s="79">
        <v>0</v>
      </c>
      <c r="L209" s="21">
        <f t="shared" si="177"/>
        <v>0</v>
      </c>
      <c r="M209" s="78">
        <v>0</v>
      </c>
      <c r="N209" s="79">
        <v>0</v>
      </c>
      <c r="O209" s="21">
        <f t="shared" si="178"/>
        <v>0</v>
      </c>
      <c r="P209" s="78">
        <v>0</v>
      </c>
      <c r="Q209" s="79">
        <v>0</v>
      </c>
      <c r="R209" s="21">
        <f t="shared" si="179"/>
        <v>0</v>
      </c>
      <c r="S209" s="79">
        <v>0</v>
      </c>
      <c r="T209" s="79">
        <v>0</v>
      </c>
      <c r="U209" s="21">
        <f t="shared" si="180"/>
        <v>0</v>
      </c>
      <c r="V209" s="78">
        <v>0</v>
      </c>
      <c r="W209" s="79">
        <v>0</v>
      </c>
      <c r="X209" s="21">
        <f t="shared" si="181"/>
        <v>0</v>
      </c>
      <c r="Y209" s="81">
        <f t="shared" si="184"/>
        <v>0</v>
      </c>
      <c r="Z209" s="81">
        <f t="shared" si="185"/>
        <v>0</v>
      </c>
      <c r="AA209" s="110">
        <f t="shared" si="186"/>
        <v>0</v>
      </c>
    </row>
    <row r="210" spans="1:27" s="1" customFormat="1" x14ac:dyDescent="0.2">
      <c r="A210" s="79" t="s">
        <v>7</v>
      </c>
      <c r="B210" s="92">
        <v>7400</v>
      </c>
      <c r="C210" s="92">
        <v>9</v>
      </c>
      <c r="D210" s="78">
        <v>20</v>
      </c>
      <c r="E210" s="79">
        <v>0</v>
      </c>
      <c r="F210" s="21">
        <f t="shared" si="175"/>
        <v>20</v>
      </c>
      <c r="G210" s="79">
        <v>5</v>
      </c>
      <c r="H210" s="79">
        <v>0</v>
      </c>
      <c r="I210" s="21">
        <f t="shared" si="176"/>
        <v>5</v>
      </c>
      <c r="J210" s="78">
        <v>0</v>
      </c>
      <c r="K210" s="79">
        <v>0</v>
      </c>
      <c r="L210" s="21">
        <f t="shared" si="177"/>
        <v>0</v>
      </c>
      <c r="M210" s="78">
        <v>1</v>
      </c>
      <c r="N210" s="79">
        <v>0</v>
      </c>
      <c r="O210" s="21">
        <f t="shared" si="178"/>
        <v>1</v>
      </c>
      <c r="P210" s="78">
        <v>1</v>
      </c>
      <c r="Q210" s="79">
        <v>0</v>
      </c>
      <c r="R210" s="21">
        <f t="shared" si="179"/>
        <v>1</v>
      </c>
      <c r="S210" s="79">
        <v>0</v>
      </c>
      <c r="T210" s="79">
        <v>0</v>
      </c>
      <c r="U210" s="21">
        <f t="shared" si="180"/>
        <v>0</v>
      </c>
      <c r="V210" s="78">
        <v>2</v>
      </c>
      <c r="W210" s="79">
        <v>0</v>
      </c>
      <c r="X210" s="21">
        <f t="shared" si="181"/>
        <v>2</v>
      </c>
      <c r="Y210" s="81">
        <f t="shared" si="184"/>
        <v>29</v>
      </c>
      <c r="Z210" s="81">
        <f t="shared" si="185"/>
        <v>0</v>
      </c>
      <c r="AA210" s="110">
        <f t="shared" si="186"/>
        <v>29</v>
      </c>
    </row>
    <row r="211" spans="1:27" ht="13.5" thickBot="1" x14ac:dyDescent="0.25">
      <c r="A211" s="79"/>
      <c r="B211" s="90"/>
      <c r="C211" s="90"/>
      <c r="D211" s="70"/>
      <c r="E211" s="71"/>
      <c r="F211" s="72"/>
      <c r="G211" s="71"/>
      <c r="H211" s="71"/>
      <c r="I211" s="72"/>
      <c r="J211" s="70"/>
      <c r="K211" s="71"/>
      <c r="L211" s="72"/>
      <c r="M211" s="70"/>
      <c r="N211" s="71"/>
      <c r="O211" s="72"/>
      <c r="P211" s="70"/>
      <c r="Q211" s="71"/>
      <c r="R211" s="72"/>
      <c r="S211" s="71"/>
      <c r="T211" s="71"/>
      <c r="U211" s="72"/>
      <c r="V211" s="70"/>
      <c r="W211" s="71"/>
      <c r="X211" s="72"/>
      <c r="Y211" s="91"/>
      <c r="Z211" s="91"/>
      <c r="AA211" s="85"/>
    </row>
    <row r="212" spans="1:27" ht="13.5" thickBot="1" x14ac:dyDescent="0.25">
      <c r="A212" s="229" t="s">
        <v>8</v>
      </c>
      <c r="B212" s="230"/>
      <c r="C212" s="230"/>
      <c r="D212" s="231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32"/>
      <c r="U212" s="232"/>
      <c r="V212" s="232"/>
      <c r="W212" s="232"/>
      <c r="X212" s="232"/>
      <c r="Y212" s="232"/>
      <c r="Z212" s="232"/>
      <c r="AA212" s="233"/>
    </row>
    <row r="213" spans="1:27" s="1" customFormat="1" x14ac:dyDescent="0.2">
      <c r="A213" s="87" t="s">
        <v>5</v>
      </c>
      <c r="B213" s="90"/>
      <c r="C213" s="160">
        <v>7</v>
      </c>
      <c r="D213" s="121">
        <f>D200+D203+D204+D206+D208</f>
        <v>43</v>
      </c>
      <c r="E213" s="118">
        <f t="shared" ref="E213:AA213" si="187">E200+E203+E204+E206+E208</f>
        <v>10</v>
      </c>
      <c r="F213" s="118">
        <f t="shared" si="187"/>
        <v>53</v>
      </c>
      <c r="G213" s="121">
        <f t="shared" si="187"/>
        <v>3</v>
      </c>
      <c r="H213" s="118">
        <f t="shared" si="187"/>
        <v>0</v>
      </c>
      <c r="I213" s="118">
        <f t="shared" si="187"/>
        <v>3</v>
      </c>
      <c r="J213" s="121">
        <f t="shared" si="187"/>
        <v>1</v>
      </c>
      <c r="K213" s="118">
        <f t="shared" si="187"/>
        <v>0</v>
      </c>
      <c r="L213" s="118">
        <f t="shared" si="187"/>
        <v>1</v>
      </c>
      <c r="M213" s="121">
        <f t="shared" si="187"/>
        <v>4</v>
      </c>
      <c r="N213" s="118">
        <f t="shared" si="187"/>
        <v>1</v>
      </c>
      <c r="O213" s="118">
        <f t="shared" si="187"/>
        <v>5</v>
      </c>
      <c r="P213" s="121">
        <f t="shared" si="187"/>
        <v>0</v>
      </c>
      <c r="Q213" s="118">
        <f t="shared" si="187"/>
        <v>0</v>
      </c>
      <c r="R213" s="118">
        <f t="shared" si="187"/>
        <v>0</v>
      </c>
      <c r="S213" s="121">
        <f t="shared" si="187"/>
        <v>1</v>
      </c>
      <c r="T213" s="118">
        <f t="shared" si="187"/>
        <v>0</v>
      </c>
      <c r="U213" s="118">
        <f t="shared" si="187"/>
        <v>1</v>
      </c>
      <c r="V213" s="121">
        <f t="shared" si="187"/>
        <v>2</v>
      </c>
      <c r="W213" s="118">
        <f t="shared" si="187"/>
        <v>0</v>
      </c>
      <c r="X213" s="118">
        <f t="shared" si="187"/>
        <v>2</v>
      </c>
      <c r="Y213" s="119">
        <f>Y200+Y203+Y204+Y206+Y208</f>
        <v>54</v>
      </c>
      <c r="Z213" s="63">
        <f>Z200+Z203+Z204+Z206+Z208</f>
        <v>11</v>
      </c>
      <c r="AA213" s="62">
        <f t="shared" si="187"/>
        <v>65</v>
      </c>
    </row>
    <row r="214" spans="1:27" s="1" customFormat="1" x14ac:dyDescent="0.2">
      <c r="A214" s="87" t="s">
        <v>4</v>
      </c>
      <c r="B214" s="90"/>
      <c r="C214" s="90">
        <v>8</v>
      </c>
      <c r="D214" s="121">
        <f>D209+D207+D205+D201+D202</f>
        <v>1</v>
      </c>
      <c r="E214" s="118">
        <f t="shared" ref="E214:AA214" si="188">E209+E207+E205+E201+E202</f>
        <v>1</v>
      </c>
      <c r="F214" s="62">
        <f t="shared" si="188"/>
        <v>2</v>
      </c>
      <c r="G214" s="121">
        <f t="shared" si="188"/>
        <v>0</v>
      </c>
      <c r="H214" s="118">
        <f t="shared" si="188"/>
        <v>0</v>
      </c>
      <c r="I214" s="62">
        <f t="shared" si="188"/>
        <v>0</v>
      </c>
      <c r="J214" s="121">
        <f t="shared" si="188"/>
        <v>0</v>
      </c>
      <c r="K214" s="118">
        <f t="shared" si="188"/>
        <v>0</v>
      </c>
      <c r="L214" s="62">
        <f t="shared" si="188"/>
        <v>0</v>
      </c>
      <c r="M214" s="121">
        <f t="shared" si="188"/>
        <v>0</v>
      </c>
      <c r="N214" s="118">
        <f t="shared" si="188"/>
        <v>0</v>
      </c>
      <c r="O214" s="62">
        <f t="shared" si="188"/>
        <v>0</v>
      </c>
      <c r="P214" s="121">
        <f t="shared" si="188"/>
        <v>0</v>
      </c>
      <c r="Q214" s="118">
        <f t="shared" si="188"/>
        <v>0</v>
      </c>
      <c r="R214" s="62">
        <f t="shared" si="188"/>
        <v>0</v>
      </c>
      <c r="S214" s="121">
        <f t="shared" si="188"/>
        <v>0</v>
      </c>
      <c r="T214" s="118">
        <f t="shared" si="188"/>
        <v>0</v>
      </c>
      <c r="U214" s="62">
        <f t="shared" si="188"/>
        <v>0</v>
      </c>
      <c r="V214" s="121">
        <f t="shared" si="188"/>
        <v>0</v>
      </c>
      <c r="W214" s="118">
        <f t="shared" si="188"/>
        <v>0</v>
      </c>
      <c r="X214" s="62">
        <f t="shared" si="188"/>
        <v>0</v>
      </c>
      <c r="Y214" s="119">
        <f>Y209+Y207+Y205+Y201+Y202</f>
        <v>1</v>
      </c>
      <c r="Z214" s="118">
        <f t="shared" si="188"/>
        <v>1</v>
      </c>
      <c r="AA214" s="62">
        <f t="shared" si="188"/>
        <v>2</v>
      </c>
    </row>
    <row r="215" spans="1:27" s="1" customFormat="1" ht="13.5" thickBot="1" x14ac:dyDescent="0.25">
      <c r="A215" s="87" t="s">
        <v>7</v>
      </c>
      <c r="B215" s="90"/>
      <c r="C215" s="90">
        <v>9</v>
      </c>
      <c r="D215" s="121">
        <f>D210</f>
        <v>20</v>
      </c>
      <c r="E215" s="118">
        <f t="shared" ref="E215:AA215" si="189">E210</f>
        <v>0</v>
      </c>
      <c r="F215" s="62">
        <f t="shared" si="189"/>
        <v>20</v>
      </c>
      <c r="G215" s="118">
        <f t="shared" si="189"/>
        <v>5</v>
      </c>
      <c r="H215" s="118">
        <f t="shared" si="189"/>
        <v>0</v>
      </c>
      <c r="I215" s="62">
        <f t="shared" si="189"/>
        <v>5</v>
      </c>
      <c r="J215" s="121">
        <f t="shared" si="189"/>
        <v>0</v>
      </c>
      <c r="K215" s="118">
        <f t="shared" si="189"/>
        <v>0</v>
      </c>
      <c r="L215" s="62">
        <f t="shared" si="189"/>
        <v>0</v>
      </c>
      <c r="M215" s="121">
        <f t="shared" si="189"/>
        <v>1</v>
      </c>
      <c r="N215" s="118">
        <f t="shared" si="189"/>
        <v>0</v>
      </c>
      <c r="O215" s="62">
        <f t="shared" si="189"/>
        <v>1</v>
      </c>
      <c r="P215" s="121">
        <f t="shared" si="189"/>
        <v>1</v>
      </c>
      <c r="Q215" s="118">
        <f t="shared" si="189"/>
        <v>0</v>
      </c>
      <c r="R215" s="62">
        <f t="shared" si="189"/>
        <v>1</v>
      </c>
      <c r="S215" s="121">
        <f t="shared" si="189"/>
        <v>0</v>
      </c>
      <c r="T215" s="118">
        <f t="shared" si="189"/>
        <v>0</v>
      </c>
      <c r="U215" s="62">
        <f t="shared" si="189"/>
        <v>0</v>
      </c>
      <c r="V215" s="121">
        <f t="shared" si="189"/>
        <v>2</v>
      </c>
      <c r="W215" s="118">
        <f t="shared" si="189"/>
        <v>0</v>
      </c>
      <c r="X215" s="62">
        <f t="shared" si="189"/>
        <v>2</v>
      </c>
      <c r="Y215" s="119">
        <f>Y210</f>
        <v>29</v>
      </c>
      <c r="Z215" s="118">
        <f t="shared" si="189"/>
        <v>0</v>
      </c>
      <c r="AA215" s="62">
        <f t="shared" si="189"/>
        <v>29</v>
      </c>
    </row>
    <row r="216" spans="1:27" s="1" customFormat="1" ht="13.5" thickBot="1" x14ac:dyDescent="0.25">
      <c r="A216" s="234" t="s">
        <v>0</v>
      </c>
      <c r="B216" s="235"/>
      <c r="C216" s="235"/>
      <c r="D216" s="236">
        <f>SUM(D213:D215)</f>
        <v>64</v>
      </c>
      <c r="E216" s="236">
        <f t="shared" ref="E216:AA216" si="190">SUM(E213:E215)</f>
        <v>11</v>
      </c>
      <c r="F216" s="237">
        <f t="shared" si="190"/>
        <v>75</v>
      </c>
      <c r="G216" s="236">
        <f t="shared" si="190"/>
        <v>8</v>
      </c>
      <c r="H216" s="236">
        <f t="shared" si="190"/>
        <v>0</v>
      </c>
      <c r="I216" s="237">
        <f t="shared" si="190"/>
        <v>8</v>
      </c>
      <c r="J216" s="236">
        <f t="shared" si="190"/>
        <v>1</v>
      </c>
      <c r="K216" s="236">
        <f t="shared" si="190"/>
        <v>0</v>
      </c>
      <c r="L216" s="237">
        <f t="shared" si="190"/>
        <v>1</v>
      </c>
      <c r="M216" s="236">
        <f t="shared" si="190"/>
        <v>5</v>
      </c>
      <c r="N216" s="236">
        <f t="shared" si="190"/>
        <v>1</v>
      </c>
      <c r="O216" s="237">
        <f t="shared" si="190"/>
        <v>6</v>
      </c>
      <c r="P216" s="236">
        <f t="shared" si="190"/>
        <v>1</v>
      </c>
      <c r="Q216" s="236">
        <f t="shared" si="190"/>
        <v>0</v>
      </c>
      <c r="R216" s="237">
        <f t="shared" si="190"/>
        <v>1</v>
      </c>
      <c r="S216" s="236">
        <f t="shared" si="190"/>
        <v>1</v>
      </c>
      <c r="T216" s="236">
        <f t="shared" si="190"/>
        <v>0</v>
      </c>
      <c r="U216" s="237">
        <f t="shared" si="190"/>
        <v>1</v>
      </c>
      <c r="V216" s="236">
        <f t="shared" si="190"/>
        <v>4</v>
      </c>
      <c r="W216" s="236">
        <f t="shared" si="190"/>
        <v>0</v>
      </c>
      <c r="X216" s="237">
        <f t="shared" si="190"/>
        <v>4</v>
      </c>
      <c r="Y216" s="238">
        <f>SUM(Y213:Y215)</f>
        <v>84</v>
      </c>
      <c r="Z216" s="236">
        <f t="shared" si="190"/>
        <v>12</v>
      </c>
      <c r="AA216" s="237">
        <f t="shared" si="190"/>
        <v>96</v>
      </c>
    </row>
    <row r="217" spans="1:27" ht="13.5" thickBot="1" x14ac:dyDescent="0.25">
      <c r="A217" s="76"/>
      <c r="B217" s="69"/>
      <c r="C217" s="69"/>
      <c r="D217" s="172"/>
      <c r="E217" s="173"/>
      <c r="F217" s="174"/>
      <c r="G217" s="175"/>
      <c r="H217" s="175"/>
      <c r="I217" s="175"/>
      <c r="J217" s="172"/>
      <c r="K217" s="173"/>
      <c r="L217" s="174"/>
      <c r="M217" s="172"/>
      <c r="N217" s="175"/>
      <c r="O217" s="175"/>
      <c r="P217" s="172"/>
      <c r="Q217" s="173"/>
      <c r="R217" s="174"/>
      <c r="S217" s="175"/>
      <c r="T217" s="175"/>
      <c r="U217" s="175"/>
      <c r="V217" s="172"/>
      <c r="W217" s="173"/>
      <c r="X217" s="174"/>
      <c r="Y217" s="176"/>
      <c r="Z217" s="176"/>
      <c r="AA217" s="177"/>
    </row>
    <row r="218" spans="1:27" s="1" customFormat="1" ht="13.5" thickBot="1" x14ac:dyDescent="0.25">
      <c r="A218" s="239" t="s">
        <v>6</v>
      </c>
      <c r="B218" s="240"/>
      <c r="C218" s="240"/>
      <c r="D218" s="241"/>
      <c r="E218" s="242"/>
      <c r="F218" s="242"/>
      <c r="G218" s="242"/>
      <c r="H218" s="242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42"/>
      <c r="Y218" s="242"/>
      <c r="Z218" s="242"/>
      <c r="AA218" s="243"/>
    </row>
    <row r="219" spans="1:27" s="1" customFormat="1" x14ac:dyDescent="0.2">
      <c r="A219" s="87" t="s">
        <v>5</v>
      </c>
      <c r="B219" s="90"/>
      <c r="C219" s="160">
        <v>7</v>
      </c>
      <c r="D219" s="118">
        <f t="shared" ref="D219:Y219" si="191">D57+D93+D132+D166+D193+D213</f>
        <v>415</v>
      </c>
      <c r="E219" s="118">
        <f t="shared" si="191"/>
        <v>214</v>
      </c>
      <c r="F219" s="118">
        <f t="shared" si="191"/>
        <v>629</v>
      </c>
      <c r="G219" s="121">
        <f t="shared" si="191"/>
        <v>38</v>
      </c>
      <c r="H219" s="118">
        <f t="shared" si="191"/>
        <v>8</v>
      </c>
      <c r="I219" s="62">
        <f t="shared" si="191"/>
        <v>46</v>
      </c>
      <c r="J219" s="118">
        <f t="shared" si="191"/>
        <v>8</v>
      </c>
      <c r="K219" s="118">
        <f t="shared" si="191"/>
        <v>0</v>
      </c>
      <c r="L219" s="118">
        <f t="shared" si="191"/>
        <v>8</v>
      </c>
      <c r="M219" s="121">
        <f t="shared" si="191"/>
        <v>22</v>
      </c>
      <c r="N219" s="118">
        <f t="shared" si="191"/>
        <v>16</v>
      </c>
      <c r="O219" s="62">
        <f t="shared" si="191"/>
        <v>38</v>
      </c>
      <c r="P219" s="118">
        <f t="shared" si="191"/>
        <v>8</v>
      </c>
      <c r="Q219" s="118">
        <f t="shared" si="191"/>
        <v>4</v>
      </c>
      <c r="R219" s="118">
        <f t="shared" si="191"/>
        <v>12</v>
      </c>
      <c r="S219" s="121">
        <f t="shared" si="191"/>
        <v>32</v>
      </c>
      <c r="T219" s="118">
        <f t="shared" si="191"/>
        <v>21</v>
      </c>
      <c r="U219" s="62">
        <f t="shared" si="191"/>
        <v>53</v>
      </c>
      <c r="V219" s="118">
        <f t="shared" si="191"/>
        <v>21</v>
      </c>
      <c r="W219" s="118">
        <f t="shared" si="191"/>
        <v>15</v>
      </c>
      <c r="X219" s="118">
        <f t="shared" si="191"/>
        <v>36</v>
      </c>
      <c r="Y219" s="119">
        <f t="shared" si="191"/>
        <v>544</v>
      </c>
      <c r="Z219" s="118">
        <f t="shared" ref="Z219:AA219" si="192">Z57+Z93+Z132+Z166+Z193+Z213</f>
        <v>278</v>
      </c>
      <c r="AA219" s="62">
        <f t="shared" si="192"/>
        <v>822</v>
      </c>
    </row>
    <row r="220" spans="1:27" s="1" customFormat="1" x14ac:dyDescent="0.2">
      <c r="A220" s="87" t="s">
        <v>4</v>
      </c>
      <c r="B220" s="90"/>
      <c r="C220" s="160" t="s">
        <v>3</v>
      </c>
      <c r="D220" s="118">
        <f>D195+D214+D94+D133+D58</f>
        <v>19</v>
      </c>
      <c r="E220" s="118">
        <f>E195+E214+E94+E133+E58</f>
        <v>5</v>
      </c>
      <c r="F220" s="62">
        <f t="shared" ref="F220:X220" si="193">F195+F214+F94+F133+F58</f>
        <v>24</v>
      </c>
      <c r="G220" s="118">
        <f t="shared" si="193"/>
        <v>1</v>
      </c>
      <c r="H220" s="118">
        <f t="shared" si="193"/>
        <v>1</v>
      </c>
      <c r="I220" s="62">
        <f t="shared" si="193"/>
        <v>2</v>
      </c>
      <c r="J220" s="118">
        <f t="shared" si="193"/>
        <v>1</v>
      </c>
      <c r="K220" s="118">
        <f t="shared" si="193"/>
        <v>0</v>
      </c>
      <c r="L220" s="62">
        <f t="shared" si="193"/>
        <v>1</v>
      </c>
      <c r="M220" s="118">
        <f t="shared" si="193"/>
        <v>0</v>
      </c>
      <c r="N220" s="118">
        <f t="shared" si="193"/>
        <v>3</v>
      </c>
      <c r="O220" s="62">
        <f t="shared" si="193"/>
        <v>3</v>
      </c>
      <c r="P220" s="118">
        <f t="shared" si="193"/>
        <v>0</v>
      </c>
      <c r="Q220" s="118">
        <f t="shared" si="193"/>
        <v>0</v>
      </c>
      <c r="R220" s="62">
        <f t="shared" si="193"/>
        <v>0</v>
      </c>
      <c r="S220" s="118">
        <f t="shared" si="193"/>
        <v>1</v>
      </c>
      <c r="T220" s="118">
        <f t="shared" si="193"/>
        <v>2</v>
      </c>
      <c r="U220" s="62">
        <f t="shared" si="193"/>
        <v>3</v>
      </c>
      <c r="V220" s="118">
        <f t="shared" si="193"/>
        <v>0</v>
      </c>
      <c r="W220" s="118">
        <f t="shared" si="193"/>
        <v>1</v>
      </c>
      <c r="X220" s="118">
        <f t="shared" si="193"/>
        <v>1</v>
      </c>
      <c r="Y220" s="119">
        <f>Y58+Y94+Y133+Y195+Y214</f>
        <v>23</v>
      </c>
      <c r="Z220" s="63">
        <f t="shared" ref="Z220:AA220" si="194">Z58+Z94+Z133+Z195+Z214</f>
        <v>12</v>
      </c>
      <c r="AA220" s="120">
        <f t="shared" si="194"/>
        <v>35</v>
      </c>
    </row>
    <row r="221" spans="1:27" s="1" customFormat="1" x14ac:dyDescent="0.2">
      <c r="A221" s="87" t="s">
        <v>2</v>
      </c>
      <c r="B221" s="90"/>
      <c r="C221" s="160">
        <v>8</v>
      </c>
      <c r="D221" s="118">
        <f>D134</f>
        <v>42</v>
      </c>
      <c r="E221" s="118">
        <f>E134</f>
        <v>16</v>
      </c>
      <c r="F221" s="62">
        <f t="shared" ref="F221:X221" si="195">F134</f>
        <v>58</v>
      </c>
      <c r="G221" s="118">
        <f t="shared" si="195"/>
        <v>13</v>
      </c>
      <c r="H221" s="118">
        <f t="shared" si="195"/>
        <v>0</v>
      </c>
      <c r="I221" s="62">
        <f t="shared" si="195"/>
        <v>13</v>
      </c>
      <c r="J221" s="118">
        <f t="shared" si="195"/>
        <v>0</v>
      </c>
      <c r="K221" s="118">
        <f t="shared" si="195"/>
        <v>0</v>
      </c>
      <c r="L221" s="62">
        <f t="shared" si="195"/>
        <v>0</v>
      </c>
      <c r="M221" s="118">
        <f t="shared" si="195"/>
        <v>0</v>
      </c>
      <c r="N221" s="118">
        <f t="shared" si="195"/>
        <v>0</v>
      </c>
      <c r="O221" s="62">
        <f t="shared" si="195"/>
        <v>0</v>
      </c>
      <c r="P221" s="118">
        <f t="shared" si="195"/>
        <v>3</v>
      </c>
      <c r="Q221" s="118">
        <f t="shared" si="195"/>
        <v>1</v>
      </c>
      <c r="R221" s="62">
        <f t="shared" si="195"/>
        <v>4</v>
      </c>
      <c r="S221" s="118">
        <f t="shared" si="195"/>
        <v>0</v>
      </c>
      <c r="T221" s="118">
        <f t="shared" si="195"/>
        <v>0</v>
      </c>
      <c r="U221" s="62">
        <f t="shared" si="195"/>
        <v>0</v>
      </c>
      <c r="V221" s="118">
        <f t="shared" si="195"/>
        <v>2</v>
      </c>
      <c r="W221" s="118">
        <f t="shared" si="195"/>
        <v>2</v>
      </c>
      <c r="X221" s="62">
        <f t="shared" si="195"/>
        <v>4</v>
      </c>
      <c r="Y221" s="63">
        <f>Y134</f>
        <v>59</v>
      </c>
      <c r="Z221" s="63">
        <f t="shared" ref="Z221:AA221" si="196">Z134</f>
        <v>19</v>
      </c>
      <c r="AA221" s="120">
        <f t="shared" si="196"/>
        <v>78</v>
      </c>
    </row>
    <row r="222" spans="1:27" s="1" customFormat="1" ht="13.5" thickBot="1" x14ac:dyDescent="0.25">
      <c r="A222" s="87" t="s">
        <v>1</v>
      </c>
      <c r="B222" s="90"/>
      <c r="C222" s="160">
        <v>9</v>
      </c>
      <c r="D222" s="118">
        <f>D167+D135+D59+D194+D215</f>
        <v>58</v>
      </c>
      <c r="E222" s="118">
        <f>E167+E135+E59+E194+E215</f>
        <v>15</v>
      </c>
      <c r="F222" s="124">
        <f>F167+F135+F59+F194+F215</f>
        <v>72</v>
      </c>
      <c r="G222" s="118">
        <f>G167+G135+G59+G194+G215</f>
        <v>9</v>
      </c>
      <c r="H222" s="118">
        <f>H167+H135+H59+H194+H215</f>
        <v>1</v>
      </c>
      <c r="I222" s="124">
        <f>I167+I135+I59+I194+I215</f>
        <v>10</v>
      </c>
      <c r="J222" s="118">
        <f>J167+J135+J59+J194+J215</f>
        <v>1</v>
      </c>
      <c r="K222" s="118">
        <f>K167+K135+K59+K194+K215</f>
        <v>0</v>
      </c>
      <c r="L222" s="124">
        <f>L167+L135+L59+L194+L215</f>
        <v>1</v>
      </c>
      <c r="M222" s="118">
        <f>M167+M135+M59+M194+M215</f>
        <v>3</v>
      </c>
      <c r="N222" s="118">
        <f>N167+N135+N59+N194+N215</f>
        <v>1</v>
      </c>
      <c r="O222" s="124">
        <f>O167+O135+O59+O194+O215</f>
        <v>4</v>
      </c>
      <c r="P222" s="118">
        <f>P167+P135+P59+P194+P215</f>
        <v>1</v>
      </c>
      <c r="Q222" s="118">
        <f>Q167+Q135+Q59+Q194+Q215</f>
        <v>1</v>
      </c>
      <c r="R222" s="124">
        <f>R167+R135+R59+R194+R215</f>
        <v>2</v>
      </c>
      <c r="S222" s="118">
        <f>S167+S135+S59+S194+S215</f>
        <v>4</v>
      </c>
      <c r="T222" s="118">
        <f>T167+T135+T59+T194+T215</f>
        <v>8</v>
      </c>
      <c r="U222" s="124">
        <f>U167+U135+U59+U194+U215</f>
        <v>12</v>
      </c>
      <c r="V222" s="118">
        <f>V167+V135+V59+V194+V215</f>
        <v>2</v>
      </c>
      <c r="W222" s="118">
        <f>W167+W135+W59+W194+W215</f>
        <v>2</v>
      </c>
      <c r="X222" s="62">
        <f>X167+X135+X59+X194+X210</f>
        <v>4</v>
      </c>
      <c r="Y222" s="63">
        <f>Y59+Y135+Y167+Y194+Y215</f>
        <v>78</v>
      </c>
      <c r="Z222" s="63">
        <f t="shared" ref="Z222" si="197">Z59+Z135+Z167+Z194+Z215</f>
        <v>28</v>
      </c>
      <c r="AA222" s="120">
        <f>AA59+AA135+AA167+AA194+AA215</f>
        <v>106</v>
      </c>
    </row>
    <row r="223" spans="1:27" s="1" customFormat="1" ht="13.5" thickBot="1" x14ac:dyDescent="0.25">
      <c r="A223" s="239" t="s">
        <v>0</v>
      </c>
      <c r="B223" s="240"/>
      <c r="C223" s="244"/>
      <c r="D223" s="239">
        <f>SUM(D219:D222)</f>
        <v>534</v>
      </c>
      <c r="E223" s="239">
        <f>SUM(E219:E222)</f>
        <v>250</v>
      </c>
      <c r="F223" s="245">
        <f>SUM(F219:F222)</f>
        <v>783</v>
      </c>
      <c r="G223" s="239">
        <f t="shared" ref="G223:Z223" si="198">SUM(G219:G222)</f>
        <v>61</v>
      </c>
      <c r="H223" s="239">
        <f t="shared" si="198"/>
        <v>10</v>
      </c>
      <c r="I223" s="245">
        <f t="shared" si="198"/>
        <v>71</v>
      </c>
      <c r="J223" s="239">
        <f t="shared" si="198"/>
        <v>10</v>
      </c>
      <c r="K223" s="239">
        <f t="shared" si="198"/>
        <v>0</v>
      </c>
      <c r="L223" s="245">
        <f>SUM(L219:L222)</f>
        <v>10</v>
      </c>
      <c r="M223" s="239">
        <f t="shared" si="198"/>
        <v>25</v>
      </c>
      <c r="N223" s="239">
        <f t="shared" si="198"/>
        <v>20</v>
      </c>
      <c r="O223" s="245">
        <f t="shared" si="198"/>
        <v>45</v>
      </c>
      <c r="P223" s="239">
        <f>SUM(P219:P222)</f>
        <v>12</v>
      </c>
      <c r="Q223" s="239">
        <f>SUM(Q219:Q222)</f>
        <v>6</v>
      </c>
      <c r="R223" s="245">
        <f>SUM(R219:R222)</f>
        <v>18</v>
      </c>
      <c r="S223" s="239">
        <f t="shared" si="198"/>
        <v>37</v>
      </c>
      <c r="T223" s="239">
        <f t="shared" si="198"/>
        <v>31</v>
      </c>
      <c r="U223" s="245">
        <f t="shared" si="198"/>
        <v>68</v>
      </c>
      <c r="V223" s="239">
        <f t="shared" si="198"/>
        <v>25</v>
      </c>
      <c r="W223" s="239">
        <f t="shared" si="198"/>
        <v>20</v>
      </c>
      <c r="X223" s="245">
        <f t="shared" si="198"/>
        <v>45</v>
      </c>
      <c r="Y223" s="246">
        <f>SUM(Y219:Y222)</f>
        <v>704</v>
      </c>
      <c r="Z223" s="246">
        <f t="shared" si="198"/>
        <v>337</v>
      </c>
      <c r="AA223" s="247">
        <f>Y223+Z223</f>
        <v>1041</v>
      </c>
    </row>
    <row r="224" spans="1:27" x14ac:dyDescent="0.2">
      <c r="B224" s="2"/>
      <c r="C224"/>
    </row>
    <row r="225" spans="2:3" x14ac:dyDescent="0.2">
      <c r="B225" s="2"/>
      <c r="C225"/>
    </row>
    <row r="226" spans="2:3" x14ac:dyDescent="0.2">
      <c r="B226" s="2"/>
      <c r="C226"/>
    </row>
    <row r="227" spans="2:3" x14ac:dyDescent="0.2">
      <c r="B227" s="2"/>
      <c r="C227"/>
    </row>
    <row r="228" spans="2:3" x14ac:dyDescent="0.2">
      <c r="B228" s="2"/>
      <c r="C228"/>
    </row>
    <row r="229" spans="2:3" x14ac:dyDescent="0.2">
      <c r="C229" s="2"/>
    </row>
  </sheetData>
  <mergeCells count="12">
    <mergeCell ref="M2:O2"/>
    <mergeCell ref="P2:R2"/>
    <mergeCell ref="A97:AA97"/>
    <mergeCell ref="A170:AA170"/>
    <mergeCell ref="A198:AA198"/>
    <mergeCell ref="S2:U2"/>
    <mergeCell ref="V2:X2"/>
    <mergeCell ref="Y2:AA2"/>
    <mergeCell ref="B2:B3"/>
    <mergeCell ref="D2:F2"/>
    <mergeCell ref="G2:I2"/>
    <mergeCell ref="J2:L2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workbookViewId="0">
      <selection activeCell="P11" sqref="P11"/>
    </sheetView>
  </sheetViews>
  <sheetFormatPr defaultRowHeight="12.75" x14ac:dyDescent="0.2"/>
  <sheetData>
    <row r="1" spans="1:16" x14ac:dyDescent="0.2">
      <c r="D1" t="s">
        <v>167</v>
      </c>
      <c r="E1" t="s">
        <v>168</v>
      </c>
      <c r="G1" t="s">
        <v>169</v>
      </c>
      <c r="I1" t="s">
        <v>170</v>
      </c>
      <c r="K1" t="s">
        <v>171</v>
      </c>
      <c r="M1" t="s">
        <v>172</v>
      </c>
      <c r="O1" t="s">
        <v>173</v>
      </c>
    </row>
    <row r="2" spans="1:16" x14ac:dyDescent="0.2">
      <c r="D2" t="s">
        <v>174</v>
      </c>
      <c r="E2" t="s">
        <v>174</v>
      </c>
      <c r="F2" t="s">
        <v>175</v>
      </c>
      <c r="G2" t="s">
        <v>174</v>
      </c>
      <c r="H2" t="s">
        <v>175</v>
      </c>
      <c r="I2" t="s">
        <v>174</v>
      </c>
      <c r="J2" t="s">
        <v>175</v>
      </c>
      <c r="K2" t="s">
        <v>174</v>
      </c>
      <c r="L2" t="s">
        <v>175</v>
      </c>
      <c r="M2" t="s">
        <v>174</v>
      </c>
      <c r="N2" t="s">
        <v>175</v>
      </c>
      <c r="O2" t="s">
        <v>174</v>
      </c>
      <c r="P2" t="s">
        <v>175</v>
      </c>
    </row>
    <row r="3" spans="1:16" x14ac:dyDescent="0.2">
      <c r="A3" t="s">
        <v>176</v>
      </c>
      <c r="B3" t="s">
        <v>177</v>
      </c>
      <c r="C3" t="s">
        <v>178</v>
      </c>
      <c r="D3">
        <v>0</v>
      </c>
      <c r="E3">
        <v>0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x14ac:dyDescent="0.2">
      <c r="C4" t="s">
        <v>179</v>
      </c>
      <c r="D4">
        <v>0</v>
      </c>
      <c r="E4">
        <v>0</v>
      </c>
      <c r="F4">
        <v>0</v>
      </c>
      <c r="G4">
        <v>0</v>
      </c>
      <c r="H4">
        <v>0</v>
      </c>
      <c r="I4">
        <v>3</v>
      </c>
      <c r="J4">
        <v>3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x14ac:dyDescent="0.2">
      <c r="B5" t="s">
        <v>180</v>
      </c>
      <c r="C5" t="s">
        <v>181</v>
      </c>
      <c r="D5">
        <v>0</v>
      </c>
      <c r="E5">
        <v>0</v>
      </c>
      <c r="F5">
        <v>1</v>
      </c>
      <c r="G5">
        <v>0</v>
      </c>
      <c r="H5">
        <v>0</v>
      </c>
      <c r="I5">
        <v>2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x14ac:dyDescent="0.2">
      <c r="B6" t="s">
        <v>182</v>
      </c>
      <c r="C6" t="s">
        <v>183</v>
      </c>
      <c r="D6">
        <v>1</v>
      </c>
      <c r="E6">
        <v>1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x14ac:dyDescent="0.2">
      <c r="B7" t="s">
        <v>184</v>
      </c>
      <c r="C7" t="s">
        <v>179</v>
      </c>
      <c r="D7">
        <v>0</v>
      </c>
      <c r="E7">
        <v>0</v>
      </c>
      <c r="F7">
        <v>2</v>
      </c>
      <c r="G7">
        <v>0</v>
      </c>
      <c r="H7">
        <v>0</v>
      </c>
      <c r="I7">
        <v>2</v>
      </c>
      <c r="J7">
        <v>3</v>
      </c>
      <c r="K7">
        <v>0</v>
      </c>
      <c r="L7">
        <v>0</v>
      </c>
      <c r="M7">
        <v>2</v>
      </c>
      <c r="N7">
        <v>1</v>
      </c>
      <c r="O7">
        <v>1</v>
      </c>
      <c r="P7">
        <v>0</v>
      </c>
    </row>
    <row r="8" spans="1:16" x14ac:dyDescent="0.2">
      <c r="B8" t="s">
        <v>185</v>
      </c>
      <c r="C8" t="s">
        <v>183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1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</row>
    <row r="9" spans="1:16" x14ac:dyDescent="0.2">
      <c r="B9" t="s">
        <v>186</v>
      </c>
      <c r="C9" t="s">
        <v>178</v>
      </c>
      <c r="D9">
        <v>0</v>
      </c>
      <c r="E9">
        <v>1</v>
      </c>
      <c r="F9">
        <v>0</v>
      </c>
      <c r="G9">
        <v>0</v>
      </c>
      <c r="H9">
        <v>0</v>
      </c>
      <c r="I9">
        <v>9</v>
      </c>
      <c r="J9">
        <v>1</v>
      </c>
      <c r="K9">
        <v>1</v>
      </c>
      <c r="L9">
        <v>0</v>
      </c>
      <c r="M9">
        <v>0</v>
      </c>
      <c r="N9">
        <v>0</v>
      </c>
      <c r="O9">
        <v>1</v>
      </c>
      <c r="P9">
        <v>0</v>
      </c>
    </row>
    <row r="10" spans="1:16" x14ac:dyDescent="0.2">
      <c r="B10" t="s">
        <v>187</v>
      </c>
      <c r="C10" t="s">
        <v>178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x14ac:dyDescent="0.2">
      <c r="B11" t="s">
        <v>188</v>
      </c>
      <c r="C11" t="s">
        <v>189</v>
      </c>
      <c r="D11">
        <v>0</v>
      </c>
      <c r="E11">
        <v>0</v>
      </c>
      <c r="F11">
        <v>0</v>
      </c>
      <c r="G11">
        <v>0</v>
      </c>
      <c r="H11">
        <v>0</v>
      </c>
      <c r="I11">
        <v>4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x14ac:dyDescent="0.2">
      <c r="B12" t="s">
        <v>190</v>
      </c>
      <c r="C12" t="s">
        <v>178</v>
      </c>
      <c r="D12">
        <v>0</v>
      </c>
      <c r="E12">
        <v>0</v>
      </c>
      <c r="F12">
        <v>0</v>
      </c>
      <c r="G12">
        <v>1</v>
      </c>
      <c r="H12">
        <v>0</v>
      </c>
      <c r="I12">
        <v>2</v>
      </c>
      <c r="J12">
        <v>2</v>
      </c>
      <c r="K12">
        <v>0</v>
      </c>
      <c r="L12">
        <v>0</v>
      </c>
      <c r="M12">
        <v>0</v>
      </c>
      <c r="N12">
        <v>3</v>
      </c>
      <c r="O12">
        <v>0</v>
      </c>
      <c r="P12">
        <v>0</v>
      </c>
    </row>
    <row r="13" spans="1:16" x14ac:dyDescent="0.2">
      <c r="B13" t="s">
        <v>191</v>
      </c>
      <c r="C13" t="s">
        <v>181</v>
      </c>
      <c r="D13">
        <v>0</v>
      </c>
      <c r="E13">
        <v>0</v>
      </c>
      <c r="F13">
        <v>0</v>
      </c>
      <c r="G13">
        <v>1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</row>
    <row r="14" spans="1:16" x14ac:dyDescent="0.2">
      <c r="B14" t="s">
        <v>192</v>
      </c>
      <c r="C14" t="s">
        <v>179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</row>
    <row r="15" spans="1:16" x14ac:dyDescent="0.2">
      <c r="B15" t="s">
        <v>193</v>
      </c>
      <c r="C15" t="s">
        <v>181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</v>
      </c>
    </row>
    <row r="16" spans="1:16" x14ac:dyDescent="0.2">
      <c r="B16" t="s">
        <v>194</v>
      </c>
      <c r="C16" t="s">
        <v>183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</row>
    <row r="17" spans="1:16" x14ac:dyDescent="0.2">
      <c r="B17" t="s">
        <v>195</v>
      </c>
      <c r="C17" t="s">
        <v>196</v>
      </c>
      <c r="D17">
        <v>0</v>
      </c>
      <c r="E17">
        <v>0</v>
      </c>
      <c r="F17">
        <v>0</v>
      </c>
      <c r="G17">
        <v>0</v>
      </c>
      <c r="H17">
        <v>0</v>
      </c>
      <c r="I17">
        <v>2</v>
      </c>
      <c r="J17">
        <v>1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</row>
    <row r="18" spans="1:16" x14ac:dyDescent="0.2">
      <c r="C18" t="s">
        <v>183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</row>
    <row r="19" spans="1:16" x14ac:dyDescent="0.2">
      <c r="B19" t="s">
        <v>197</v>
      </c>
      <c r="C19" t="s">
        <v>196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x14ac:dyDescent="0.2">
      <c r="B20" t="s">
        <v>198</v>
      </c>
      <c r="C20" t="s">
        <v>196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</row>
    <row r="21" spans="1:16" x14ac:dyDescent="0.2">
      <c r="B21" t="s">
        <v>199</v>
      </c>
      <c r="C21" t="s">
        <v>196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</row>
    <row r="22" spans="1:16" x14ac:dyDescent="0.2">
      <c r="B22" t="s">
        <v>200</v>
      </c>
      <c r="C22" t="s">
        <v>179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3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</row>
    <row r="23" spans="1:16" x14ac:dyDescent="0.2">
      <c r="B23" t="s">
        <v>201</v>
      </c>
      <c r="C23" t="s">
        <v>183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1</v>
      </c>
      <c r="N23">
        <v>1</v>
      </c>
      <c r="O23">
        <v>0</v>
      </c>
      <c r="P23">
        <v>0</v>
      </c>
    </row>
    <row r="24" spans="1:16" x14ac:dyDescent="0.2">
      <c r="B24" t="s">
        <v>202</v>
      </c>
      <c r="C24" t="s">
        <v>203</v>
      </c>
      <c r="D24">
        <v>1</v>
      </c>
      <c r="E24">
        <v>0</v>
      </c>
      <c r="F24">
        <v>0</v>
      </c>
      <c r="G24">
        <v>3</v>
      </c>
      <c r="H24">
        <v>2</v>
      </c>
      <c r="I24">
        <v>9</v>
      </c>
      <c r="J24">
        <v>3</v>
      </c>
      <c r="K24">
        <v>0</v>
      </c>
      <c r="L24">
        <v>1</v>
      </c>
      <c r="M24">
        <v>0</v>
      </c>
      <c r="N24">
        <v>0</v>
      </c>
      <c r="O24">
        <v>0</v>
      </c>
      <c r="P24">
        <v>1</v>
      </c>
    </row>
    <row r="25" spans="1:16" x14ac:dyDescent="0.2">
      <c r="B25" t="s">
        <v>204</v>
      </c>
      <c r="C25" t="s">
        <v>178</v>
      </c>
      <c r="D25">
        <v>0</v>
      </c>
      <c r="E25">
        <v>0</v>
      </c>
      <c r="F25">
        <v>0</v>
      </c>
      <c r="G25">
        <v>1</v>
      </c>
      <c r="H25">
        <v>0</v>
      </c>
      <c r="I25">
        <v>2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2">
      <c r="A26" t="s">
        <v>205</v>
      </c>
      <c r="B26" t="s">
        <v>206</v>
      </c>
      <c r="C26" t="s">
        <v>207</v>
      </c>
      <c r="D26">
        <v>0</v>
      </c>
      <c r="E26">
        <v>5</v>
      </c>
      <c r="F26">
        <v>0</v>
      </c>
      <c r="G26">
        <v>1</v>
      </c>
      <c r="H26">
        <v>2</v>
      </c>
      <c r="I26">
        <v>11</v>
      </c>
      <c r="J26">
        <v>20</v>
      </c>
      <c r="K26">
        <v>0</v>
      </c>
      <c r="L26">
        <v>0</v>
      </c>
      <c r="M26">
        <v>2</v>
      </c>
      <c r="N26">
        <v>1</v>
      </c>
      <c r="O26">
        <v>3</v>
      </c>
      <c r="P26">
        <v>2</v>
      </c>
    </row>
    <row r="27" spans="1:16" x14ac:dyDescent="0.2">
      <c r="B27" t="s">
        <v>208</v>
      </c>
      <c r="C27" t="s">
        <v>209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2">
      <c r="B28" t="s">
        <v>210</v>
      </c>
      <c r="C28" t="s">
        <v>209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2">
      <c r="B29" t="s">
        <v>211</v>
      </c>
      <c r="C29" t="s">
        <v>209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x14ac:dyDescent="0.2">
      <c r="B30" t="s">
        <v>212</v>
      </c>
      <c r="C30" t="s">
        <v>209</v>
      </c>
      <c r="D30">
        <v>0</v>
      </c>
      <c r="E30">
        <v>0</v>
      </c>
      <c r="F30">
        <v>0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x14ac:dyDescent="0.2">
      <c r="B31" t="s">
        <v>213</v>
      </c>
      <c r="C31" t="s">
        <v>209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1</v>
      </c>
      <c r="O31">
        <v>0</v>
      </c>
      <c r="P31">
        <v>0</v>
      </c>
    </row>
    <row r="32" spans="1:16" x14ac:dyDescent="0.2">
      <c r="B32" t="s">
        <v>214</v>
      </c>
      <c r="C32" t="s">
        <v>179</v>
      </c>
      <c r="D32">
        <v>0</v>
      </c>
      <c r="E32">
        <v>1</v>
      </c>
      <c r="F32">
        <v>0</v>
      </c>
      <c r="G32">
        <v>0</v>
      </c>
      <c r="H32">
        <v>0</v>
      </c>
      <c r="I32">
        <v>3</v>
      </c>
      <c r="J32">
        <v>6</v>
      </c>
      <c r="K32">
        <v>0</v>
      </c>
      <c r="L32">
        <v>0</v>
      </c>
      <c r="M32">
        <v>4</v>
      </c>
      <c r="N32">
        <v>0</v>
      </c>
      <c r="O32">
        <v>0</v>
      </c>
      <c r="P32">
        <v>0</v>
      </c>
    </row>
    <row r="33" spans="1:16" x14ac:dyDescent="0.2">
      <c r="B33" t="s">
        <v>215</v>
      </c>
      <c r="C33" t="s">
        <v>209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</row>
    <row r="34" spans="1:16" x14ac:dyDescent="0.2">
      <c r="B34" t="s">
        <v>216</v>
      </c>
      <c r="C34" t="s">
        <v>209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x14ac:dyDescent="0.2">
      <c r="B35" t="s">
        <v>217</v>
      </c>
      <c r="C35" t="s">
        <v>218</v>
      </c>
      <c r="D35">
        <v>0</v>
      </c>
      <c r="E35">
        <v>1</v>
      </c>
      <c r="F35">
        <v>4</v>
      </c>
      <c r="G35">
        <v>0</v>
      </c>
      <c r="H35">
        <v>1</v>
      </c>
      <c r="I35">
        <v>23</v>
      </c>
      <c r="J35">
        <v>54</v>
      </c>
      <c r="K35">
        <v>1</v>
      </c>
      <c r="L35">
        <v>2</v>
      </c>
      <c r="M35">
        <v>3</v>
      </c>
      <c r="N35">
        <v>1</v>
      </c>
      <c r="O35">
        <v>0</v>
      </c>
      <c r="P35">
        <v>4</v>
      </c>
    </row>
    <row r="36" spans="1:16" x14ac:dyDescent="0.2">
      <c r="B36" t="s">
        <v>219</v>
      </c>
      <c r="C36" t="s">
        <v>218</v>
      </c>
      <c r="D36">
        <v>0</v>
      </c>
      <c r="E36">
        <v>1</v>
      </c>
      <c r="F36">
        <v>3</v>
      </c>
      <c r="G36">
        <v>0</v>
      </c>
      <c r="H36">
        <v>0</v>
      </c>
      <c r="I36">
        <v>2</v>
      </c>
      <c r="J36">
        <v>5</v>
      </c>
      <c r="K36">
        <v>0</v>
      </c>
      <c r="L36">
        <v>0</v>
      </c>
      <c r="M36">
        <v>0</v>
      </c>
      <c r="N36">
        <v>4</v>
      </c>
      <c r="O36">
        <v>1</v>
      </c>
      <c r="P36">
        <v>0</v>
      </c>
    </row>
    <row r="37" spans="1:16" x14ac:dyDescent="0.2">
      <c r="A37" t="s">
        <v>220</v>
      </c>
      <c r="B37" t="s">
        <v>221</v>
      </c>
      <c r="C37" t="s">
        <v>222</v>
      </c>
      <c r="D37">
        <v>0</v>
      </c>
      <c r="E37">
        <v>3</v>
      </c>
      <c r="F37">
        <v>0</v>
      </c>
      <c r="G37">
        <v>1</v>
      </c>
      <c r="H37">
        <v>0</v>
      </c>
      <c r="I37">
        <v>24</v>
      </c>
      <c r="J37">
        <v>11</v>
      </c>
      <c r="K37">
        <v>0</v>
      </c>
      <c r="L37">
        <v>0</v>
      </c>
      <c r="M37">
        <v>0</v>
      </c>
      <c r="N37">
        <v>0</v>
      </c>
      <c r="O37">
        <v>0</v>
      </c>
      <c r="P37">
        <v>1</v>
      </c>
    </row>
    <row r="38" spans="1:16" x14ac:dyDescent="0.2">
      <c r="B38" t="s">
        <v>223</v>
      </c>
      <c r="C38" t="s">
        <v>222</v>
      </c>
      <c r="D38">
        <v>0</v>
      </c>
      <c r="E38">
        <v>0</v>
      </c>
      <c r="F38">
        <v>0</v>
      </c>
      <c r="G38">
        <v>0</v>
      </c>
      <c r="H38">
        <v>0</v>
      </c>
      <c r="I38">
        <v>7</v>
      </c>
      <c r="J38">
        <v>1</v>
      </c>
      <c r="K38">
        <v>0</v>
      </c>
      <c r="L38">
        <v>0</v>
      </c>
      <c r="M38">
        <v>0</v>
      </c>
      <c r="N38">
        <v>0</v>
      </c>
      <c r="O38">
        <v>2</v>
      </c>
      <c r="P38">
        <v>0</v>
      </c>
    </row>
    <row r="39" spans="1:16" x14ac:dyDescent="0.2">
      <c r="B39" t="s">
        <v>224</v>
      </c>
      <c r="C39" t="s">
        <v>178</v>
      </c>
      <c r="D39">
        <v>2</v>
      </c>
      <c r="E39">
        <v>1</v>
      </c>
      <c r="F39">
        <v>0</v>
      </c>
      <c r="G39">
        <v>10</v>
      </c>
      <c r="H39">
        <v>0</v>
      </c>
      <c r="I39">
        <v>67</v>
      </c>
      <c r="J39">
        <v>15</v>
      </c>
      <c r="K39">
        <v>2</v>
      </c>
      <c r="L39">
        <v>0</v>
      </c>
      <c r="M39">
        <v>2</v>
      </c>
      <c r="N39">
        <v>0</v>
      </c>
      <c r="O39">
        <v>3</v>
      </c>
      <c r="P39">
        <v>0</v>
      </c>
    </row>
    <row r="40" spans="1:16" x14ac:dyDescent="0.2">
      <c r="B40" t="s">
        <v>225</v>
      </c>
      <c r="C40" t="s">
        <v>222</v>
      </c>
      <c r="D40">
        <v>1</v>
      </c>
      <c r="E40">
        <v>1</v>
      </c>
      <c r="F40">
        <v>0</v>
      </c>
      <c r="G40">
        <v>2</v>
      </c>
      <c r="H40">
        <v>0</v>
      </c>
      <c r="I40">
        <v>66</v>
      </c>
      <c r="J40">
        <v>4</v>
      </c>
      <c r="K40">
        <v>0</v>
      </c>
      <c r="L40">
        <v>0</v>
      </c>
      <c r="M40">
        <v>3</v>
      </c>
      <c r="N40">
        <v>0</v>
      </c>
      <c r="O40">
        <v>1</v>
      </c>
      <c r="P40">
        <v>0</v>
      </c>
    </row>
    <row r="41" spans="1:16" x14ac:dyDescent="0.2">
      <c r="B41" t="s">
        <v>226</v>
      </c>
      <c r="C41" t="s">
        <v>227</v>
      </c>
      <c r="D41">
        <v>0</v>
      </c>
      <c r="E41">
        <v>0</v>
      </c>
      <c r="F41">
        <v>0</v>
      </c>
      <c r="G41">
        <v>0</v>
      </c>
      <c r="H41">
        <v>0</v>
      </c>
      <c r="I41">
        <v>4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</row>
    <row r="42" spans="1:16" x14ac:dyDescent="0.2">
      <c r="B42" t="s">
        <v>228</v>
      </c>
      <c r="C42" t="s">
        <v>227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2">
      <c r="B43" t="s">
        <v>229</v>
      </c>
      <c r="C43" t="s">
        <v>227</v>
      </c>
      <c r="D43">
        <v>0</v>
      </c>
      <c r="E43">
        <v>0</v>
      </c>
      <c r="F43">
        <v>0</v>
      </c>
      <c r="G43">
        <v>0</v>
      </c>
      <c r="H43">
        <v>0</v>
      </c>
      <c r="I43">
        <v>15</v>
      </c>
      <c r="J43">
        <v>2</v>
      </c>
      <c r="K43">
        <v>0</v>
      </c>
      <c r="L43">
        <v>0</v>
      </c>
      <c r="M43">
        <v>1</v>
      </c>
      <c r="N43">
        <v>0</v>
      </c>
      <c r="O43">
        <v>0</v>
      </c>
      <c r="P43">
        <v>0</v>
      </c>
    </row>
    <row r="44" spans="1:16" x14ac:dyDescent="0.2">
      <c r="B44" t="s">
        <v>230</v>
      </c>
      <c r="C44" t="s">
        <v>231</v>
      </c>
      <c r="D44">
        <v>0</v>
      </c>
      <c r="E44">
        <v>0</v>
      </c>
      <c r="F44">
        <v>0</v>
      </c>
      <c r="G44">
        <v>12</v>
      </c>
      <c r="H44">
        <v>0</v>
      </c>
      <c r="I44">
        <v>42</v>
      </c>
      <c r="J44">
        <v>16</v>
      </c>
      <c r="K44">
        <v>3</v>
      </c>
      <c r="L44">
        <v>1</v>
      </c>
      <c r="M44">
        <v>0</v>
      </c>
      <c r="N44">
        <v>0</v>
      </c>
      <c r="O44">
        <v>2</v>
      </c>
      <c r="P44">
        <v>2</v>
      </c>
    </row>
    <row r="45" spans="1:16" x14ac:dyDescent="0.2">
      <c r="B45">
        <v>4668</v>
      </c>
      <c r="C45" t="s">
        <v>227</v>
      </c>
      <c r="D45">
        <v>1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x14ac:dyDescent="0.2">
      <c r="B46" t="s">
        <v>232</v>
      </c>
      <c r="C46" t="s">
        <v>209</v>
      </c>
      <c r="D46">
        <v>0</v>
      </c>
      <c r="E46">
        <v>0</v>
      </c>
      <c r="F46">
        <v>0</v>
      </c>
      <c r="G46">
        <v>1</v>
      </c>
      <c r="H46">
        <v>0</v>
      </c>
      <c r="I46">
        <v>2</v>
      </c>
      <c r="J46">
        <v>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x14ac:dyDescent="0.2">
      <c r="B47" t="s">
        <v>233</v>
      </c>
      <c r="C47" t="s">
        <v>227</v>
      </c>
      <c r="D47">
        <v>1</v>
      </c>
      <c r="E47">
        <v>0</v>
      </c>
      <c r="F47">
        <v>0</v>
      </c>
      <c r="G47">
        <v>11</v>
      </c>
      <c r="H47">
        <v>1</v>
      </c>
      <c r="I47">
        <v>35</v>
      </c>
      <c r="J47">
        <v>0</v>
      </c>
      <c r="K47">
        <v>2</v>
      </c>
      <c r="L47">
        <v>0</v>
      </c>
      <c r="M47">
        <v>1</v>
      </c>
      <c r="N47">
        <v>0</v>
      </c>
      <c r="O47">
        <v>2</v>
      </c>
      <c r="P47">
        <v>0</v>
      </c>
    </row>
    <row r="48" spans="1:16" x14ac:dyDescent="0.2">
      <c r="B48" t="s">
        <v>234</v>
      </c>
      <c r="C48" t="s">
        <v>227</v>
      </c>
      <c r="D48">
        <v>1</v>
      </c>
      <c r="E48">
        <v>1</v>
      </c>
      <c r="F48">
        <v>0</v>
      </c>
      <c r="G48">
        <v>1</v>
      </c>
      <c r="H48">
        <v>0</v>
      </c>
      <c r="I48">
        <v>54</v>
      </c>
      <c r="J48">
        <v>6</v>
      </c>
      <c r="K48">
        <v>0</v>
      </c>
      <c r="L48">
        <v>0</v>
      </c>
      <c r="M48">
        <v>0</v>
      </c>
      <c r="N48">
        <v>0</v>
      </c>
      <c r="O48">
        <v>2</v>
      </c>
      <c r="P48">
        <v>0</v>
      </c>
    </row>
    <row r="49" spans="1:16" x14ac:dyDescent="0.2">
      <c r="B49" t="s">
        <v>235</v>
      </c>
      <c r="C49" t="s">
        <v>236</v>
      </c>
      <c r="D49">
        <v>0</v>
      </c>
      <c r="E49">
        <v>0</v>
      </c>
      <c r="F49">
        <v>0</v>
      </c>
      <c r="G49">
        <v>1</v>
      </c>
      <c r="H49">
        <v>0</v>
      </c>
      <c r="I49">
        <v>11</v>
      </c>
      <c r="J49">
        <v>6</v>
      </c>
      <c r="K49">
        <v>0</v>
      </c>
      <c r="L49">
        <v>1</v>
      </c>
      <c r="M49">
        <v>1</v>
      </c>
      <c r="N49">
        <v>0</v>
      </c>
      <c r="O49">
        <v>1</v>
      </c>
      <c r="P49">
        <v>0</v>
      </c>
    </row>
    <row r="50" spans="1:16" x14ac:dyDescent="0.2">
      <c r="B50" t="s">
        <v>237</v>
      </c>
      <c r="C50" t="s">
        <v>183</v>
      </c>
      <c r="D50">
        <v>0</v>
      </c>
      <c r="E50">
        <v>0</v>
      </c>
      <c r="F50">
        <v>0</v>
      </c>
      <c r="G50">
        <v>1</v>
      </c>
      <c r="H50">
        <v>0</v>
      </c>
      <c r="I50">
        <v>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x14ac:dyDescent="0.2">
      <c r="B51" t="s">
        <v>238</v>
      </c>
      <c r="C51" t="s">
        <v>183</v>
      </c>
      <c r="D51">
        <v>0</v>
      </c>
      <c r="E51">
        <v>0</v>
      </c>
      <c r="F51">
        <v>0</v>
      </c>
      <c r="G51">
        <v>1</v>
      </c>
      <c r="H51">
        <v>0</v>
      </c>
      <c r="I51">
        <v>3</v>
      </c>
      <c r="J51">
        <v>4</v>
      </c>
      <c r="K51">
        <v>0</v>
      </c>
      <c r="L51">
        <v>0</v>
      </c>
      <c r="M51">
        <v>0</v>
      </c>
      <c r="N51">
        <v>1</v>
      </c>
      <c r="O51">
        <v>0</v>
      </c>
      <c r="P51">
        <v>0</v>
      </c>
    </row>
    <row r="52" spans="1:16" x14ac:dyDescent="0.2">
      <c r="B52" t="s">
        <v>239</v>
      </c>
      <c r="C52" t="s">
        <v>183</v>
      </c>
      <c r="D52">
        <v>0</v>
      </c>
      <c r="E52">
        <v>0</v>
      </c>
      <c r="F52">
        <v>0</v>
      </c>
      <c r="G52">
        <v>0</v>
      </c>
      <c r="H52">
        <v>0</v>
      </c>
      <c r="I52">
        <v>2</v>
      </c>
      <c r="J52">
        <v>0</v>
      </c>
      <c r="K52">
        <v>0</v>
      </c>
      <c r="L52">
        <v>1</v>
      </c>
      <c r="M52">
        <v>0</v>
      </c>
      <c r="N52">
        <v>0</v>
      </c>
      <c r="O52">
        <v>0</v>
      </c>
      <c r="P52">
        <v>1</v>
      </c>
    </row>
    <row r="53" spans="1:16" x14ac:dyDescent="0.2">
      <c r="B53" t="s">
        <v>240</v>
      </c>
      <c r="C53" t="s">
        <v>183</v>
      </c>
      <c r="D53">
        <v>0</v>
      </c>
      <c r="E53">
        <v>0</v>
      </c>
      <c r="F53">
        <v>0</v>
      </c>
      <c r="G53">
        <v>1</v>
      </c>
      <c r="H53">
        <v>0</v>
      </c>
      <c r="I53">
        <v>1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x14ac:dyDescent="0.2">
      <c r="A54" t="s">
        <v>241</v>
      </c>
      <c r="B54" t="s">
        <v>242</v>
      </c>
      <c r="C54" t="s">
        <v>179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3</v>
      </c>
      <c r="K54">
        <v>0</v>
      </c>
      <c r="L54">
        <v>0</v>
      </c>
      <c r="M54">
        <v>2</v>
      </c>
      <c r="N54">
        <v>2</v>
      </c>
      <c r="O54">
        <v>0</v>
      </c>
      <c r="P54">
        <v>0</v>
      </c>
    </row>
    <row r="55" spans="1:16" x14ac:dyDescent="0.2">
      <c r="B55" t="s">
        <v>243</v>
      </c>
      <c r="C55" t="s">
        <v>183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1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</row>
    <row r="56" spans="1:16" x14ac:dyDescent="0.2">
      <c r="B56" t="s">
        <v>244</v>
      </c>
      <c r="C56" t="s">
        <v>179</v>
      </c>
      <c r="D56">
        <v>0</v>
      </c>
      <c r="E56">
        <v>0</v>
      </c>
      <c r="F56">
        <v>1</v>
      </c>
      <c r="G56">
        <v>0</v>
      </c>
      <c r="H56">
        <v>0</v>
      </c>
      <c r="I56">
        <v>4</v>
      </c>
      <c r="J56">
        <v>17</v>
      </c>
      <c r="K56">
        <v>0</v>
      </c>
      <c r="L56">
        <v>0</v>
      </c>
      <c r="M56">
        <v>1</v>
      </c>
      <c r="N56">
        <v>1</v>
      </c>
      <c r="O56">
        <v>0</v>
      </c>
      <c r="P56">
        <v>3</v>
      </c>
    </row>
    <row r="57" spans="1:16" x14ac:dyDescent="0.2">
      <c r="C57" t="s">
        <v>183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4</v>
      </c>
      <c r="O57">
        <v>0</v>
      </c>
      <c r="P57">
        <v>0</v>
      </c>
    </row>
    <row r="58" spans="1:16" x14ac:dyDescent="0.2">
      <c r="B58" t="s">
        <v>245</v>
      </c>
      <c r="C58" t="s">
        <v>179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2</v>
      </c>
      <c r="K58">
        <v>0</v>
      </c>
      <c r="L58">
        <v>0</v>
      </c>
      <c r="M58">
        <v>0</v>
      </c>
      <c r="N58">
        <v>0</v>
      </c>
      <c r="O58">
        <v>0</v>
      </c>
      <c r="P58">
        <v>1</v>
      </c>
    </row>
    <row r="59" spans="1:16" x14ac:dyDescent="0.2">
      <c r="C59" t="s">
        <v>183</v>
      </c>
      <c r="D59">
        <v>0</v>
      </c>
      <c r="E59">
        <v>0</v>
      </c>
      <c r="F59">
        <v>0</v>
      </c>
      <c r="G59">
        <v>0</v>
      </c>
      <c r="H59">
        <v>1</v>
      </c>
      <c r="I59">
        <v>1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x14ac:dyDescent="0.2">
      <c r="B60" t="s">
        <v>246</v>
      </c>
      <c r="C60" t="s">
        <v>179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2</v>
      </c>
      <c r="O60">
        <v>0</v>
      </c>
      <c r="P60">
        <v>0</v>
      </c>
    </row>
    <row r="61" spans="1:16" x14ac:dyDescent="0.2">
      <c r="B61" t="s">
        <v>247</v>
      </c>
      <c r="C61" t="s">
        <v>179</v>
      </c>
      <c r="D61">
        <v>0</v>
      </c>
      <c r="E61">
        <v>2</v>
      </c>
      <c r="F61">
        <v>1</v>
      </c>
      <c r="G61">
        <v>0</v>
      </c>
      <c r="H61">
        <v>0</v>
      </c>
      <c r="I61">
        <v>3</v>
      </c>
      <c r="J61">
        <v>13</v>
      </c>
      <c r="K61">
        <v>0</v>
      </c>
      <c r="L61">
        <v>0</v>
      </c>
      <c r="M61">
        <v>0</v>
      </c>
      <c r="N61">
        <v>4</v>
      </c>
      <c r="O61">
        <v>0</v>
      </c>
      <c r="P61">
        <v>1</v>
      </c>
    </row>
    <row r="62" spans="1:16" x14ac:dyDescent="0.2">
      <c r="C62" t="s">
        <v>183</v>
      </c>
      <c r="D62">
        <v>0</v>
      </c>
      <c r="E62">
        <v>0</v>
      </c>
      <c r="F62">
        <v>1</v>
      </c>
      <c r="G62">
        <v>0</v>
      </c>
      <c r="H62">
        <v>0</v>
      </c>
      <c r="I62">
        <v>0</v>
      </c>
      <c r="J62">
        <v>1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</row>
    <row r="63" spans="1:16" x14ac:dyDescent="0.2">
      <c r="B63" t="s">
        <v>248</v>
      </c>
      <c r="C63" t="s">
        <v>179</v>
      </c>
      <c r="D63">
        <v>0</v>
      </c>
      <c r="E63">
        <v>0</v>
      </c>
      <c r="F63">
        <v>0</v>
      </c>
      <c r="G63">
        <v>1</v>
      </c>
      <c r="H63">
        <v>0</v>
      </c>
      <c r="I63">
        <v>2</v>
      </c>
      <c r="J63">
        <v>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</row>
    <row r="64" spans="1:16" x14ac:dyDescent="0.2">
      <c r="B64" t="s">
        <v>249</v>
      </c>
      <c r="C64" t="s">
        <v>179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x14ac:dyDescent="0.2">
      <c r="B65" t="s">
        <v>250</v>
      </c>
      <c r="C65" t="s">
        <v>179</v>
      </c>
      <c r="D65">
        <v>0</v>
      </c>
      <c r="E65">
        <v>0</v>
      </c>
      <c r="F65">
        <v>1</v>
      </c>
      <c r="G65">
        <v>0</v>
      </c>
      <c r="H65">
        <v>2</v>
      </c>
      <c r="I65">
        <v>0</v>
      </c>
      <c r="J65">
        <v>5</v>
      </c>
      <c r="K65">
        <v>0</v>
      </c>
      <c r="L65">
        <v>0</v>
      </c>
      <c r="M65">
        <v>1</v>
      </c>
      <c r="N65">
        <v>1</v>
      </c>
      <c r="O65">
        <v>0</v>
      </c>
      <c r="P65">
        <v>1</v>
      </c>
    </row>
    <row r="66" spans="1:16" x14ac:dyDescent="0.2">
      <c r="A66" t="s">
        <v>251</v>
      </c>
      <c r="B66" t="s">
        <v>252</v>
      </c>
      <c r="C66" t="s">
        <v>179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2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</row>
    <row r="67" spans="1:16" x14ac:dyDescent="0.2">
      <c r="B67" t="s">
        <v>253</v>
      </c>
      <c r="C67" t="s">
        <v>254</v>
      </c>
      <c r="D67">
        <v>0</v>
      </c>
      <c r="E67">
        <v>1</v>
      </c>
      <c r="F67">
        <v>0</v>
      </c>
      <c r="G67">
        <v>0</v>
      </c>
      <c r="H67">
        <v>0</v>
      </c>
      <c r="I67">
        <v>28</v>
      </c>
      <c r="J67">
        <v>4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x14ac:dyDescent="0.2">
      <c r="C68" t="s">
        <v>255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x14ac:dyDescent="0.2">
      <c r="B69" t="s">
        <v>256</v>
      </c>
      <c r="C69" t="s">
        <v>254</v>
      </c>
      <c r="D69">
        <v>0</v>
      </c>
      <c r="E69">
        <v>0</v>
      </c>
      <c r="F69">
        <v>0</v>
      </c>
      <c r="G69">
        <v>1</v>
      </c>
      <c r="H69">
        <v>0</v>
      </c>
      <c r="I69">
        <v>1</v>
      </c>
      <c r="J69">
        <v>1</v>
      </c>
      <c r="K69">
        <v>0</v>
      </c>
      <c r="L69">
        <v>0</v>
      </c>
      <c r="M69">
        <v>1</v>
      </c>
      <c r="N69">
        <v>1</v>
      </c>
      <c r="O69">
        <v>0</v>
      </c>
      <c r="P69">
        <v>0</v>
      </c>
    </row>
    <row r="70" spans="1:16" x14ac:dyDescent="0.2">
      <c r="B70" t="s">
        <v>257</v>
      </c>
      <c r="C70" t="s">
        <v>181</v>
      </c>
      <c r="D70">
        <v>0</v>
      </c>
      <c r="E70">
        <v>0</v>
      </c>
      <c r="F70">
        <v>2</v>
      </c>
      <c r="G70">
        <v>0</v>
      </c>
      <c r="H70">
        <v>0</v>
      </c>
      <c r="I70">
        <v>6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x14ac:dyDescent="0.2">
      <c r="B71" t="s">
        <v>258</v>
      </c>
      <c r="C71" t="s">
        <v>179</v>
      </c>
      <c r="D71">
        <v>0</v>
      </c>
      <c r="E71">
        <v>1</v>
      </c>
      <c r="F71">
        <v>0</v>
      </c>
      <c r="G71">
        <v>1</v>
      </c>
      <c r="H71">
        <v>0</v>
      </c>
      <c r="I71">
        <v>5</v>
      </c>
      <c r="J71">
        <v>6</v>
      </c>
      <c r="K71">
        <v>0</v>
      </c>
      <c r="L71">
        <v>0</v>
      </c>
      <c r="M71">
        <v>4</v>
      </c>
      <c r="N71">
        <v>1</v>
      </c>
      <c r="O71">
        <v>0</v>
      </c>
      <c r="P71">
        <v>0</v>
      </c>
    </row>
    <row r="72" spans="1:16" x14ac:dyDescent="0.2">
      <c r="B72" t="s">
        <v>259</v>
      </c>
      <c r="C72" t="s">
        <v>181</v>
      </c>
      <c r="D72">
        <v>1</v>
      </c>
      <c r="E72">
        <v>0</v>
      </c>
      <c r="F72">
        <v>0</v>
      </c>
      <c r="G72">
        <v>0</v>
      </c>
      <c r="H72">
        <v>0</v>
      </c>
      <c r="I72">
        <v>3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x14ac:dyDescent="0.2">
      <c r="A73" t="s">
        <v>260</v>
      </c>
      <c r="B73" t="s">
        <v>261</v>
      </c>
      <c r="C73" t="s">
        <v>262</v>
      </c>
      <c r="D73">
        <v>0</v>
      </c>
      <c r="E73">
        <v>1</v>
      </c>
      <c r="F73">
        <v>1</v>
      </c>
      <c r="G73">
        <v>0</v>
      </c>
      <c r="H73">
        <v>0</v>
      </c>
      <c r="I73">
        <v>9</v>
      </c>
      <c r="J73">
        <v>7</v>
      </c>
      <c r="K73">
        <v>0</v>
      </c>
      <c r="L73">
        <v>0</v>
      </c>
      <c r="M73">
        <v>1</v>
      </c>
      <c r="N73">
        <v>0</v>
      </c>
      <c r="O73">
        <v>1</v>
      </c>
      <c r="P73">
        <v>0</v>
      </c>
    </row>
    <row r="74" spans="1:16" x14ac:dyDescent="0.2">
      <c r="B74" t="s">
        <v>263</v>
      </c>
      <c r="C74" t="s">
        <v>209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x14ac:dyDescent="0.2">
      <c r="B75" t="s">
        <v>264</v>
      </c>
      <c r="C75" t="s">
        <v>209</v>
      </c>
      <c r="D75">
        <v>0</v>
      </c>
      <c r="E75">
        <v>0</v>
      </c>
      <c r="F75">
        <v>0</v>
      </c>
      <c r="G75">
        <v>0</v>
      </c>
      <c r="H75">
        <v>0</v>
      </c>
      <c r="I75">
        <v>1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x14ac:dyDescent="0.2">
      <c r="B76" t="s">
        <v>265</v>
      </c>
      <c r="C76" t="s">
        <v>262</v>
      </c>
      <c r="D76">
        <v>0</v>
      </c>
      <c r="E76">
        <v>0</v>
      </c>
      <c r="F76">
        <v>0</v>
      </c>
      <c r="G76">
        <v>1</v>
      </c>
      <c r="H76">
        <v>0</v>
      </c>
      <c r="I76">
        <v>8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x14ac:dyDescent="0.2">
      <c r="B77" t="s">
        <v>266</v>
      </c>
      <c r="C77" t="s">
        <v>262</v>
      </c>
      <c r="D77">
        <v>0</v>
      </c>
      <c r="E77">
        <v>3</v>
      </c>
      <c r="F77">
        <v>0</v>
      </c>
      <c r="G77">
        <v>2</v>
      </c>
      <c r="H77">
        <v>0</v>
      </c>
      <c r="I77">
        <v>19</v>
      </c>
      <c r="J77">
        <v>2</v>
      </c>
      <c r="K77">
        <v>0</v>
      </c>
      <c r="L77">
        <v>0</v>
      </c>
      <c r="M77">
        <v>0</v>
      </c>
      <c r="N77">
        <v>0</v>
      </c>
      <c r="O77">
        <v>1</v>
      </c>
      <c r="P77">
        <v>0</v>
      </c>
    </row>
    <row r="78" spans="1:16" x14ac:dyDescent="0.2">
      <c r="B78" t="s">
        <v>267</v>
      </c>
      <c r="C78" t="s">
        <v>262</v>
      </c>
      <c r="D78">
        <v>1</v>
      </c>
      <c r="E78">
        <v>0</v>
      </c>
      <c r="F78">
        <v>0</v>
      </c>
      <c r="G78">
        <v>0</v>
      </c>
      <c r="H78">
        <v>0</v>
      </c>
      <c r="I78">
        <v>7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x14ac:dyDescent="0.2">
      <c r="B79" t="s">
        <v>268</v>
      </c>
      <c r="C79" t="s">
        <v>269</v>
      </c>
      <c r="D79">
        <v>0</v>
      </c>
      <c r="E79">
        <v>1</v>
      </c>
      <c r="F79">
        <v>0</v>
      </c>
      <c r="G79">
        <v>5</v>
      </c>
      <c r="H79">
        <v>0</v>
      </c>
      <c r="I79">
        <v>20</v>
      </c>
      <c r="J79">
        <v>0</v>
      </c>
      <c r="K79">
        <v>1</v>
      </c>
      <c r="L79">
        <v>0</v>
      </c>
      <c r="M79">
        <v>0</v>
      </c>
      <c r="N79">
        <v>0</v>
      </c>
      <c r="O79">
        <v>2</v>
      </c>
      <c r="P7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2012-2013 degrees GRAD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Stephanie L. Fagan</cp:lastModifiedBy>
  <dcterms:created xsi:type="dcterms:W3CDTF">2011-04-13T13:52:07Z</dcterms:created>
  <dcterms:modified xsi:type="dcterms:W3CDTF">2013-11-15T16:09:51Z</dcterms:modified>
</cp:coreProperties>
</file>