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0" yWindow="45" windowWidth="10005" windowHeight="9270"/>
  </bookViews>
  <sheets>
    <sheet name="2011-2012 degrees UG" sheetId="1" r:id="rId1"/>
    <sheet name="UG Data" sheetId="4" r:id="rId2"/>
  </sheets>
  <calcPr calcId="145621"/>
</workbook>
</file>

<file path=xl/calcChain.xml><?xml version="1.0" encoding="utf-8"?>
<calcChain xmlns="http://schemas.openxmlformats.org/spreadsheetml/2006/main">
  <c r="AA206" i="1" l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F201" i="1"/>
  <c r="I201" i="1"/>
  <c r="L201" i="1"/>
  <c r="O201" i="1"/>
  <c r="R201" i="1"/>
  <c r="U201" i="1"/>
  <c r="X201" i="1"/>
  <c r="AA201" i="1"/>
  <c r="Y197" i="1"/>
  <c r="Y199" i="1"/>
  <c r="Y201" i="1"/>
  <c r="Y204" i="1"/>
  <c r="Y195" i="1"/>
  <c r="Z201" i="1"/>
  <c r="X87" i="1"/>
  <c r="X88" i="1"/>
  <c r="X89" i="1"/>
  <c r="X90" i="1"/>
  <c r="X91" i="1"/>
  <c r="X92" i="1"/>
  <c r="X93" i="1"/>
  <c r="X94" i="1"/>
  <c r="E19" i="1"/>
  <c r="E24" i="1"/>
  <c r="E35" i="1"/>
  <c r="E41" i="1"/>
  <c r="E45" i="1"/>
  <c r="E52" i="1"/>
  <c r="E66" i="1"/>
  <c r="E72" i="1"/>
  <c r="E85" i="1"/>
  <c r="E94" i="1"/>
  <c r="E102" i="1"/>
  <c r="E107" i="1"/>
  <c r="E113" i="1"/>
  <c r="E119" i="1"/>
  <c r="E130" i="1"/>
  <c r="E134" i="1" s="1"/>
  <c r="E216" i="1" s="1"/>
  <c r="F8" i="1"/>
  <c r="F9" i="1"/>
  <c r="F10" i="1"/>
  <c r="F11" i="1"/>
  <c r="F12" i="1"/>
  <c r="F13" i="1"/>
  <c r="F14" i="1"/>
  <c r="F15" i="1"/>
  <c r="F16" i="1"/>
  <c r="F17" i="1"/>
  <c r="F19" i="1"/>
  <c r="F21" i="1"/>
  <c r="F22" i="1"/>
  <c r="F23" i="1"/>
  <c r="F24" i="1"/>
  <c r="F26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70" i="1"/>
  <c r="F71" i="1"/>
  <c r="F72" i="1"/>
  <c r="F74" i="1"/>
  <c r="F75" i="1"/>
  <c r="F76" i="1"/>
  <c r="F77" i="1"/>
  <c r="F78" i="1"/>
  <c r="F85" i="1" s="1"/>
  <c r="F95" i="1" s="1"/>
  <c r="F79" i="1"/>
  <c r="F80" i="1"/>
  <c r="F81" i="1"/>
  <c r="F82" i="1"/>
  <c r="F83" i="1"/>
  <c r="F84" i="1"/>
  <c r="F87" i="1"/>
  <c r="F88" i="1"/>
  <c r="F89" i="1"/>
  <c r="F90" i="1"/>
  <c r="F91" i="1"/>
  <c r="F92" i="1"/>
  <c r="F93" i="1"/>
  <c r="F94" i="1"/>
  <c r="F97" i="1"/>
  <c r="F99" i="1"/>
  <c r="F100" i="1"/>
  <c r="F101" i="1"/>
  <c r="F102" i="1"/>
  <c r="F104" i="1"/>
  <c r="F105" i="1"/>
  <c r="F106" i="1"/>
  <c r="F107" i="1"/>
  <c r="F109" i="1"/>
  <c r="F111" i="1"/>
  <c r="F112" i="1"/>
  <c r="F113" i="1"/>
  <c r="F115" i="1"/>
  <c r="F116" i="1"/>
  <c r="F117" i="1"/>
  <c r="F118" i="1"/>
  <c r="F119" i="1"/>
  <c r="F121" i="1"/>
  <c r="F123" i="1"/>
  <c r="F124" i="1"/>
  <c r="F125" i="1"/>
  <c r="F126" i="1"/>
  <c r="F127" i="1"/>
  <c r="F128" i="1"/>
  <c r="F129" i="1"/>
  <c r="F130" i="1" s="1"/>
  <c r="F132" i="1"/>
  <c r="G19" i="1"/>
  <c r="G24" i="1"/>
  <c r="G35" i="1"/>
  <c r="G41" i="1"/>
  <c r="G45" i="1"/>
  <c r="G52" i="1"/>
  <c r="G66" i="1"/>
  <c r="G72" i="1"/>
  <c r="G85" i="1"/>
  <c r="G94" i="1"/>
  <c r="G102" i="1"/>
  <c r="G107" i="1"/>
  <c r="G113" i="1"/>
  <c r="G119" i="1"/>
  <c r="G130" i="1"/>
  <c r="G134" i="1"/>
  <c r="H19" i="1"/>
  <c r="H24" i="1"/>
  <c r="H35" i="1"/>
  <c r="H41" i="1"/>
  <c r="H45" i="1"/>
  <c r="H52" i="1"/>
  <c r="H66" i="1"/>
  <c r="H72" i="1"/>
  <c r="H85" i="1"/>
  <c r="H94" i="1"/>
  <c r="H102" i="1"/>
  <c r="H107" i="1"/>
  <c r="H113" i="1"/>
  <c r="H119" i="1"/>
  <c r="H130" i="1"/>
  <c r="H134" i="1"/>
  <c r="I8" i="1"/>
  <c r="I9" i="1"/>
  <c r="I10" i="1"/>
  <c r="I11" i="1"/>
  <c r="I12" i="1"/>
  <c r="I13" i="1"/>
  <c r="I14" i="1"/>
  <c r="I15" i="1"/>
  <c r="I16" i="1"/>
  <c r="I17" i="1"/>
  <c r="I19" i="1"/>
  <c r="I21" i="1"/>
  <c r="I22" i="1"/>
  <c r="I23" i="1"/>
  <c r="I24" i="1"/>
  <c r="I26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3" i="1"/>
  <c r="I44" i="1"/>
  <c r="I45" i="1"/>
  <c r="I47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5" i="1"/>
  <c r="I87" i="1"/>
  <c r="I88" i="1"/>
  <c r="I89" i="1"/>
  <c r="I90" i="1"/>
  <c r="I91" i="1"/>
  <c r="I92" i="1"/>
  <c r="I94" i="1"/>
  <c r="I97" i="1"/>
  <c r="I99" i="1"/>
  <c r="I100" i="1"/>
  <c r="I101" i="1"/>
  <c r="I102" i="1"/>
  <c r="I104" i="1"/>
  <c r="I105" i="1"/>
  <c r="I106" i="1"/>
  <c r="I107" i="1"/>
  <c r="I109" i="1"/>
  <c r="I111" i="1"/>
  <c r="I112" i="1"/>
  <c r="I113" i="1"/>
  <c r="I115" i="1"/>
  <c r="I116" i="1"/>
  <c r="I117" i="1"/>
  <c r="I118" i="1"/>
  <c r="I119" i="1"/>
  <c r="I121" i="1"/>
  <c r="I123" i="1"/>
  <c r="I124" i="1"/>
  <c r="I125" i="1"/>
  <c r="I126" i="1"/>
  <c r="I127" i="1"/>
  <c r="I128" i="1"/>
  <c r="I129" i="1"/>
  <c r="I130" i="1"/>
  <c r="I132" i="1"/>
  <c r="I134" i="1"/>
  <c r="J19" i="1"/>
  <c r="J24" i="1"/>
  <c r="J35" i="1"/>
  <c r="J41" i="1"/>
  <c r="J45" i="1"/>
  <c r="J52" i="1"/>
  <c r="J66" i="1"/>
  <c r="J72" i="1"/>
  <c r="J85" i="1"/>
  <c r="J94" i="1"/>
  <c r="J102" i="1"/>
  <c r="J107" i="1"/>
  <c r="J113" i="1"/>
  <c r="J119" i="1"/>
  <c r="J130" i="1"/>
  <c r="J134" i="1"/>
  <c r="K19" i="1"/>
  <c r="K24" i="1"/>
  <c r="K35" i="1"/>
  <c r="K41" i="1"/>
  <c r="K45" i="1"/>
  <c r="K52" i="1"/>
  <c r="K66" i="1"/>
  <c r="K72" i="1"/>
  <c r="K85" i="1"/>
  <c r="K94" i="1"/>
  <c r="K102" i="1"/>
  <c r="K107" i="1"/>
  <c r="K113" i="1"/>
  <c r="K119" i="1"/>
  <c r="K130" i="1"/>
  <c r="K134" i="1"/>
  <c r="L8" i="1"/>
  <c r="L9" i="1"/>
  <c r="L10" i="1"/>
  <c r="L11" i="1"/>
  <c r="L12" i="1"/>
  <c r="L13" i="1"/>
  <c r="L14" i="1"/>
  <c r="L15" i="1"/>
  <c r="L16" i="1"/>
  <c r="L17" i="1"/>
  <c r="L19" i="1"/>
  <c r="L21" i="1"/>
  <c r="L22" i="1"/>
  <c r="L23" i="1"/>
  <c r="L24" i="1"/>
  <c r="L26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3" i="1"/>
  <c r="L44" i="1"/>
  <c r="L45" i="1"/>
  <c r="L47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8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4" i="1"/>
  <c r="L97" i="1"/>
  <c r="L99" i="1"/>
  <c r="L100" i="1"/>
  <c r="L101" i="1"/>
  <c r="L102" i="1"/>
  <c r="L104" i="1"/>
  <c r="L105" i="1"/>
  <c r="L106" i="1"/>
  <c r="L107" i="1"/>
  <c r="L109" i="1"/>
  <c r="L111" i="1"/>
  <c r="L112" i="1"/>
  <c r="L113" i="1"/>
  <c r="L115" i="1"/>
  <c r="L116" i="1"/>
  <c r="L117" i="1"/>
  <c r="L118" i="1"/>
  <c r="L119" i="1"/>
  <c r="L121" i="1"/>
  <c r="L123" i="1"/>
  <c r="L124" i="1"/>
  <c r="L125" i="1"/>
  <c r="L126" i="1"/>
  <c r="L127" i="1"/>
  <c r="L128" i="1"/>
  <c r="L129" i="1"/>
  <c r="L130" i="1"/>
  <c r="L132" i="1"/>
  <c r="L134" i="1"/>
  <c r="M19" i="1"/>
  <c r="M24" i="1"/>
  <c r="M35" i="1"/>
  <c r="M41" i="1"/>
  <c r="M45" i="1"/>
  <c r="M52" i="1"/>
  <c r="M66" i="1"/>
  <c r="M72" i="1"/>
  <c r="M85" i="1"/>
  <c r="M94" i="1"/>
  <c r="M102" i="1"/>
  <c r="M107" i="1"/>
  <c r="M113" i="1"/>
  <c r="M119" i="1"/>
  <c r="M130" i="1"/>
  <c r="M134" i="1"/>
  <c r="N19" i="1"/>
  <c r="N24" i="1"/>
  <c r="N35" i="1"/>
  <c r="N41" i="1"/>
  <c r="N45" i="1"/>
  <c r="N52" i="1"/>
  <c r="N66" i="1"/>
  <c r="N72" i="1"/>
  <c r="N85" i="1"/>
  <c r="N94" i="1"/>
  <c r="N102" i="1"/>
  <c r="N107" i="1"/>
  <c r="N113" i="1"/>
  <c r="N119" i="1"/>
  <c r="N130" i="1"/>
  <c r="N134" i="1"/>
  <c r="O8" i="1"/>
  <c r="O9" i="1"/>
  <c r="O10" i="1"/>
  <c r="O11" i="1"/>
  <c r="O12" i="1"/>
  <c r="O13" i="1"/>
  <c r="O14" i="1"/>
  <c r="O15" i="1"/>
  <c r="O16" i="1"/>
  <c r="O17" i="1"/>
  <c r="O19" i="1"/>
  <c r="O21" i="1"/>
  <c r="O22" i="1"/>
  <c r="O23" i="1"/>
  <c r="O24" i="1"/>
  <c r="O26" i="1"/>
  <c r="O28" i="1"/>
  <c r="O29" i="1"/>
  <c r="O30" i="1"/>
  <c r="O31" i="1"/>
  <c r="O32" i="1"/>
  <c r="O33" i="1"/>
  <c r="O34" i="1"/>
  <c r="O35" i="1"/>
  <c r="O37" i="1"/>
  <c r="O38" i="1"/>
  <c r="O39" i="1"/>
  <c r="O40" i="1"/>
  <c r="O41" i="1"/>
  <c r="O43" i="1"/>
  <c r="O44" i="1"/>
  <c r="O45" i="1"/>
  <c r="O47" i="1"/>
  <c r="O49" i="1"/>
  <c r="O50" i="1"/>
  <c r="O51" i="1"/>
  <c r="O52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8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5" i="1"/>
  <c r="O87" i="1"/>
  <c r="O88" i="1"/>
  <c r="O89" i="1"/>
  <c r="O90" i="1"/>
  <c r="O91" i="1"/>
  <c r="O92" i="1"/>
  <c r="O94" i="1"/>
  <c r="O97" i="1"/>
  <c r="O99" i="1"/>
  <c r="O100" i="1"/>
  <c r="O101" i="1"/>
  <c r="O102" i="1"/>
  <c r="O104" i="1"/>
  <c r="O105" i="1"/>
  <c r="O106" i="1"/>
  <c r="O107" i="1"/>
  <c r="O109" i="1"/>
  <c r="O111" i="1"/>
  <c r="O112" i="1"/>
  <c r="O113" i="1"/>
  <c r="O115" i="1"/>
  <c r="O116" i="1"/>
  <c r="O117" i="1"/>
  <c r="O118" i="1"/>
  <c r="O119" i="1"/>
  <c r="O121" i="1"/>
  <c r="O123" i="1"/>
  <c r="O124" i="1"/>
  <c r="O125" i="1"/>
  <c r="O126" i="1"/>
  <c r="O127" i="1"/>
  <c r="O128" i="1"/>
  <c r="O129" i="1"/>
  <c r="O130" i="1"/>
  <c r="O132" i="1"/>
  <c r="O134" i="1"/>
  <c r="P19" i="1"/>
  <c r="P24" i="1"/>
  <c r="P35" i="1"/>
  <c r="P41" i="1"/>
  <c r="P45" i="1"/>
  <c r="P52" i="1"/>
  <c r="P66" i="1"/>
  <c r="P72" i="1"/>
  <c r="P85" i="1"/>
  <c r="P94" i="1"/>
  <c r="P102" i="1"/>
  <c r="P107" i="1"/>
  <c r="P113" i="1"/>
  <c r="P119" i="1"/>
  <c r="P130" i="1"/>
  <c r="P134" i="1"/>
  <c r="Q19" i="1"/>
  <c r="Q24" i="1"/>
  <c r="Q35" i="1"/>
  <c r="Q41" i="1"/>
  <c r="Q45" i="1"/>
  <c r="Q52" i="1"/>
  <c r="Q66" i="1"/>
  <c r="Q72" i="1"/>
  <c r="Q85" i="1"/>
  <c r="Q94" i="1"/>
  <c r="Q102" i="1"/>
  <c r="Q107" i="1"/>
  <c r="Q113" i="1"/>
  <c r="Q119" i="1"/>
  <c r="Q130" i="1"/>
  <c r="Q134" i="1"/>
  <c r="R8" i="1"/>
  <c r="R9" i="1"/>
  <c r="R10" i="1"/>
  <c r="R11" i="1"/>
  <c r="R12" i="1"/>
  <c r="R13" i="1"/>
  <c r="R14" i="1"/>
  <c r="R15" i="1"/>
  <c r="R16" i="1"/>
  <c r="R17" i="1"/>
  <c r="R19" i="1"/>
  <c r="R21" i="1"/>
  <c r="R22" i="1"/>
  <c r="R23" i="1"/>
  <c r="R24" i="1"/>
  <c r="R26" i="1"/>
  <c r="R28" i="1"/>
  <c r="R29" i="1"/>
  <c r="R30" i="1"/>
  <c r="R31" i="1"/>
  <c r="R32" i="1"/>
  <c r="R33" i="1"/>
  <c r="R34" i="1"/>
  <c r="R35" i="1"/>
  <c r="R37" i="1"/>
  <c r="R38" i="1"/>
  <c r="R39" i="1"/>
  <c r="R40" i="1"/>
  <c r="R41" i="1"/>
  <c r="R43" i="1"/>
  <c r="R44" i="1"/>
  <c r="R45" i="1"/>
  <c r="R47" i="1"/>
  <c r="R49" i="1"/>
  <c r="R50" i="1"/>
  <c r="R51" i="1"/>
  <c r="R52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8" i="1"/>
  <c r="R70" i="1"/>
  <c r="R71" i="1"/>
  <c r="R72" i="1"/>
  <c r="R74" i="1"/>
  <c r="R75" i="1"/>
  <c r="R76" i="1"/>
  <c r="R77" i="1"/>
  <c r="R78" i="1"/>
  <c r="R79" i="1"/>
  <c r="R80" i="1"/>
  <c r="R81" i="1"/>
  <c r="R82" i="1"/>
  <c r="R83" i="1"/>
  <c r="R84" i="1"/>
  <c r="R85" i="1"/>
  <c r="R87" i="1"/>
  <c r="R88" i="1"/>
  <c r="R89" i="1"/>
  <c r="R90" i="1"/>
  <c r="R91" i="1"/>
  <c r="R92" i="1"/>
  <c r="R94" i="1"/>
  <c r="R97" i="1"/>
  <c r="R99" i="1"/>
  <c r="R100" i="1"/>
  <c r="R101" i="1"/>
  <c r="R102" i="1"/>
  <c r="R104" i="1"/>
  <c r="R105" i="1"/>
  <c r="R106" i="1"/>
  <c r="R107" i="1"/>
  <c r="R109" i="1"/>
  <c r="R111" i="1"/>
  <c r="R112" i="1"/>
  <c r="R113" i="1"/>
  <c r="R115" i="1"/>
  <c r="R116" i="1"/>
  <c r="R117" i="1"/>
  <c r="R118" i="1"/>
  <c r="R119" i="1"/>
  <c r="R121" i="1"/>
  <c r="R123" i="1"/>
  <c r="R124" i="1"/>
  <c r="R125" i="1"/>
  <c r="R126" i="1"/>
  <c r="R127" i="1"/>
  <c r="R128" i="1"/>
  <c r="R129" i="1"/>
  <c r="R130" i="1"/>
  <c r="R132" i="1"/>
  <c r="R134" i="1"/>
  <c r="S19" i="1"/>
  <c r="S24" i="1"/>
  <c r="S35" i="1"/>
  <c r="S41" i="1"/>
  <c r="S45" i="1"/>
  <c r="S52" i="1"/>
  <c r="S66" i="1"/>
  <c r="S72" i="1"/>
  <c r="S85" i="1"/>
  <c r="S94" i="1"/>
  <c r="S102" i="1"/>
  <c r="S107" i="1"/>
  <c r="S113" i="1"/>
  <c r="S119" i="1"/>
  <c r="S130" i="1"/>
  <c r="S134" i="1"/>
  <c r="T19" i="1"/>
  <c r="T24" i="1"/>
  <c r="T35" i="1"/>
  <c r="T41" i="1"/>
  <c r="T45" i="1"/>
  <c r="T52" i="1"/>
  <c r="T66" i="1"/>
  <c r="T72" i="1"/>
  <c r="T85" i="1"/>
  <c r="T94" i="1"/>
  <c r="T102" i="1"/>
  <c r="T107" i="1"/>
  <c r="T113" i="1"/>
  <c r="T119" i="1"/>
  <c r="T130" i="1"/>
  <c r="T134" i="1"/>
  <c r="U8" i="1"/>
  <c r="U9" i="1"/>
  <c r="U10" i="1"/>
  <c r="U11" i="1"/>
  <c r="U12" i="1"/>
  <c r="U13" i="1"/>
  <c r="U14" i="1"/>
  <c r="U15" i="1"/>
  <c r="U16" i="1"/>
  <c r="U17" i="1"/>
  <c r="U19" i="1"/>
  <c r="U21" i="1"/>
  <c r="U22" i="1"/>
  <c r="U23" i="1"/>
  <c r="U24" i="1"/>
  <c r="U26" i="1"/>
  <c r="U28" i="1"/>
  <c r="U29" i="1"/>
  <c r="U30" i="1"/>
  <c r="U31" i="1"/>
  <c r="U32" i="1"/>
  <c r="U33" i="1"/>
  <c r="U34" i="1"/>
  <c r="U35" i="1"/>
  <c r="U37" i="1"/>
  <c r="U38" i="1"/>
  <c r="U39" i="1"/>
  <c r="U40" i="1"/>
  <c r="U41" i="1"/>
  <c r="U43" i="1"/>
  <c r="U45" i="1"/>
  <c r="U47" i="1"/>
  <c r="U49" i="1"/>
  <c r="U50" i="1"/>
  <c r="U51" i="1"/>
  <c r="U52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8" i="1"/>
  <c r="U70" i="1"/>
  <c r="U71" i="1"/>
  <c r="U72" i="1"/>
  <c r="U74" i="1"/>
  <c r="U75" i="1"/>
  <c r="U76" i="1"/>
  <c r="U77" i="1"/>
  <c r="U78" i="1"/>
  <c r="U79" i="1"/>
  <c r="U80" i="1"/>
  <c r="U81" i="1"/>
  <c r="U82" i="1"/>
  <c r="U83" i="1"/>
  <c r="U84" i="1"/>
  <c r="U85" i="1"/>
  <c r="U87" i="1"/>
  <c r="U88" i="1"/>
  <c r="U89" i="1"/>
  <c r="U90" i="1"/>
  <c r="U91" i="1"/>
  <c r="U92" i="1"/>
  <c r="U94" i="1"/>
  <c r="U97" i="1"/>
  <c r="U99" i="1"/>
  <c r="U100" i="1"/>
  <c r="U101" i="1"/>
  <c r="U102" i="1"/>
  <c r="U104" i="1"/>
  <c r="U105" i="1"/>
  <c r="U106" i="1"/>
  <c r="U107" i="1"/>
  <c r="U109" i="1"/>
  <c r="U111" i="1"/>
  <c r="U112" i="1"/>
  <c r="U113" i="1"/>
  <c r="U115" i="1"/>
  <c r="U116" i="1"/>
  <c r="U117" i="1"/>
  <c r="U118" i="1"/>
  <c r="U119" i="1"/>
  <c r="U121" i="1"/>
  <c r="U123" i="1"/>
  <c r="U124" i="1"/>
  <c r="U125" i="1"/>
  <c r="U126" i="1"/>
  <c r="U127" i="1"/>
  <c r="U128" i="1"/>
  <c r="U129" i="1"/>
  <c r="U130" i="1"/>
  <c r="U132" i="1"/>
  <c r="U134" i="1"/>
  <c r="V19" i="1"/>
  <c r="V24" i="1"/>
  <c r="V35" i="1"/>
  <c r="V41" i="1"/>
  <c r="V45" i="1"/>
  <c r="V52" i="1"/>
  <c r="V66" i="1"/>
  <c r="V72" i="1"/>
  <c r="V85" i="1"/>
  <c r="V94" i="1"/>
  <c r="V102" i="1"/>
  <c r="V107" i="1"/>
  <c r="V113" i="1"/>
  <c r="V119" i="1"/>
  <c r="V130" i="1"/>
  <c r="V134" i="1"/>
  <c r="W19" i="1"/>
  <c r="W24" i="1"/>
  <c r="W35" i="1"/>
  <c r="W41" i="1"/>
  <c r="W45" i="1"/>
  <c r="W52" i="1"/>
  <c r="W66" i="1"/>
  <c r="W72" i="1"/>
  <c r="W85" i="1"/>
  <c r="W94" i="1"/>
  <c r="W102" i="1"/>
  <c r="W107" i="1"/>
  <c r="W113" i="1"/>
  <c r="W119" i="1"/>
  <c r="W130" i="1"/>
  <c r="W134" i="1"/>
  <c r="X8" i="1"/>
  <c r="X9" i="1"/>
  <c r="X10" i="1"/>
  <c r="X11" i="1"/>
  <c r="X12" i="1"/>
  <c r="X13" i="1"/>
  <c r="X14" i="1"/>
  <c r="X15" i="1"/>
  <c r="X16" i="1"/>
  <c r="X17" i="1"/>
  <c r="X19" i="1"/>
  <c r="X21" i="1"/>
  <c r="X22" i="1"/>
  <c r="X23" i="1"/>
  <c r="X24" i="1"/>
  <c r="X26" i="1"/>
  <c r="X28" i="1"/>
  <c r="X29" i="1"/>
  <c r="X30" i="1"/>
  <c r="X31" i="1"/>
  <c r="X32" i="1"/>
  <c r="X33" i="1"/>
  <c r="X34" i="1"/>
  <c r="X35" i="1"/>
  <c r="X37" i="1"/>
  <c r="X38" i="1"/>
  <c r="X39" i="1"/>
  <c r="X40" i="1"/>
  <c r="X41" i="1"/>
  <c r="X43" i="1"/>
  <c r="X44" i="1"/>
  <c r="X45" i="1"/>
  <c r="X47" i="1"/>
  <c r="X49" i="1"/>
  <c r="X50" i="1"/>
  <c r="X51" i="1"/>
  <c r="X52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8" i="1"/>
  <c r="X70" i="1"/>
  <c r="X71" i="1"/>
  <c r="X72" i="1"/>
  <c r="X74" i="1"/>
  <c r="X75" i="1"/>
  <c r="X76" i="1"/>
  <c r="X77" i="1"/>
  <c r="X78" i="1"/>
  <c r="X79" i="1"/>
  <c r="X80" i="1"/>
  <c r="X81" i="1"/>
  <c r="X82" i="1"/>
  <c r="X83" i="1"/>
  <c r="X85" i="1"/>
  <c r="X97" i="1"/>
  <c r="X99" i="1"/>
  <c r="X100" i="1"/>
  <c r="X101" i="1"/>
  <c r="X102" i="1"/>
  <c r="X104" i="1"/>
  <c r="X105" i="1"/>
  <c r="X106" i="1"/>
  <c r="X107" i="1"/>
  <c r="X109" i="1"/>
  <c r="X111" i="1"/>
  <c r="X112" i="1"/>
  <c r="X113" i="1"/>
  <c r="X115" i="1"/>
  <c r="X116" i="1"/>
  <c r="X117" i="1"/>
  <c r="X118" i="1"/>
  <c r="X119" i="1"/>
  <c r="X121" i="1"/>
  <c r="X123" i="1"/>
  <c r="X124" i="1"/>
  <c r="X125" i="1"/>
  <c r="X126" i="1"/>
  <c r="X127" i="1"/>
  <c r="X128" i="1"/>
  <c r="X129" i="1"/>
  <c r="X130" i="1"/>
  <c r="X132" i="1"/>
  <c r="X134" i="1"/>
  <c r="D19" i="1"/>
  <c r="Y19" i="1"/>
  <c r="D24" i="1"/>
  <c r="Y24" i="1"/>
  <c r="Y26" i="1"/>
  <c r="Y28" i="1"/>
  <c r="Y29" i="1"/>
  <c r="Y30" i="1"/>
  <c r="Y31" i="1"/>
  <c r="Y32" i="1"/>
  <c r="Y33" i="1"/>
  <c r="Y34" i="1"/>
  <c r="Y35" i="1"/>
  <c r="D41" i="1"/>
  <c r="Y41" i="1"/>
  <c r="D45" i="1"/>
  <c r="Y45" i="1"/>
  <c r="Y47" i="1"/>
  <c r="D52" i="1"/>
  <c r="Y52" i="1"/>
  <c r="D66" i="1"/>
  <c r="Y66" i="1"/>
  <c r="Y68" i="1"/>
  <c r="Y70" i="1"/>
  <c r="Y71" i="1"/>
  <c r="Y72" i="1"/>
  <c r="Y74" i="1"/>
  <c r="Y75" i="1"/>
  <c r="Y76" i="1"/>
  <c r="Y77" i="1"/>
  <c r="Y78" i="1"/>
  <c r="Y79" i="1"/>
  <c r="Y80" i="1"/>
  <c r="Y81" i="1"/>
  <c r="Y82" i="1"/>
  <c r="Y83" i="1"/>
  <c r="Y84" i="1"/>
  <c r="Y85" i="1"/>
  <c r="Y87" i="1"/>
  <c r="Y88" i="1"/>
  <c r="Y89" i="1"/>
  <c r="Y90" i="1"/>
  <c r="Y91" i="1"/>
  <c r="Y92" i="1"/>
  <c r="Y93" i="1"/>
  <c r="Y94" i="1"/>
  <c r="Y97" i="1"/>
  <c r="D102" i="1"/>
  <c r="Y102" i="1"/>
  <c r="D107" i="1"/>
  <c r="Y107" i="1"/>
  <c r="Y109" i="1"/>
  <c r="D113" i="1"/>
  <c r="Y113" i="1"/>
  <c r="D119" i="1"/>
  <c r="Y119" i="1"/>
  <c r="Y121" i="1"/>
  <c r="D130" i="1"/>
  <c r="Y130" i="1"/>
  <c r="Y132" i="1"/>
  <c r="Y134" i="1"/>
  <c r="Z19" i="1"/>
  <c r="Z24" i="1"/>
  <c r="Z26" i="1"/>
  <c r="Z28" i="1"/>
  <c r="Z29" i="1"/>
  <c r="Z30" i="1"/>
  <c r="Z31" i="1"/>
  <c r="Z32" i="1"/>
  <c r="Z33" i="1"/>
  <c r="Z34" i="1"/>
  <c r="Z35" i="1"/>
  <c r="Z41" i="1"/>
  <c r="Z45" i="1"/>
  <c r="Z47" i="1"/>
  <c r="Z52" i="1"/>
  <c r="Z66" i="1"/>
  <c r="Z68" i="1"/>
  <c r="Z70" i="1"/>
  <c r="Z71" i="1"/>
  <c r="Z72" i="1"/>
  <c r="Z74" i="1"/>
  <c r="Z75" i="1"/>
  <c r="Z76" i="1"/>
  <c r="Z77" i="1"/>
  <c r="Z78" i="1"/>
  <c r="Z85" i="1" s="1"/>
  <c r="Z95" i="1" s="1"/>
  <c r="Z79" i="1"/>
  <c r="Z80" i="1"/>
  <c r="Z81" i="1"/>
  <c r="Z82" i="1"/>
  <c r="Z83" i="1"/>
  <c r="Z84" i="1"/>
  <c r="Z87" i="1"/>
  <c r="Z88" i="1"/>
  <c r="Z89" i="1"/>
  <c r="Z90" i="1"/>
  <c r="Z91" i="1"/>
  <c r="Z92" i="1"/>
  <c r="Z93" i="1"/>
  <c r="Z94" i="1"/>
  <c r="Z97" i="1"/>
  <c r="Z102" i="1"/>
  <c r="Z107" i="1"/>
  <c r="Z109" i="1"/>
  <c r="Z113" i="1"/>
  <c r="Z119" i="1"/>
  <c r="Z121" i="1"/>
  <c r="Z130" i="1"/>
  <c r="Z132" i="1"/>
  <c r="AA8" i="1"/>
  <c r="AA9" i="1"/>
  <c r="AA10" i="1"/>
  <c r="AA11" i="1"/>
  <c r="AA12" i="1"/>
  <c r="AA13" i="1"/>
  <c r="AA14" i="1"/>
  <c r="AA15" i="1"/>
  <c r="AA16" i="1"/>
  <c r="AA17" i="1"/>
  <c r="AA19" i="1"/>
  <c r="AA21" i="1"/>
  <c r="AA22" i="1"/>
  <c r="AA23" i="1"/>
  <c r="AA24" i="1"/>
  <c r="AA26" i="1"/>
  <c r="AA28" i="1"/>
  <c r="AA29" i="1"/>
  <c r="AA30" i="1"/>
  <c r="AA31" i="1"/>
  <c r="AA32" i="1"/>
  <c r="AA33" i="1"/>
  <c r="AA34" i="1"/>
  <c r="AA35" i="1"/>
  <c r="AA37" i="1"/>
  <c r="AA38" i="1"/>
  <c r="AA39" i="1"/>
  <c r="AA40" i="1"/>
  <c r="AA41" i="1"/>
  <c r="AA43" i="1"/>
  <c r="AA44" i="1"/>
  <c r="AA45" i="1"/>
  <c r="AA47" i="1"/>
  <c r="AA49" i="1"/>
  <c r="AA50" i="1"/>
  <c r="AA51" i="1"/>
  <c r="AA52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8" i="1"/>
  <c r="AA70" i="1"/>
  <c r="AA71" i="1"/>
  <c r="AA72" i="1"/>
  <c r="AA74" i="1"/>
  <c r="AA75" i="1"/>
  <c r="AA76" i="1"/>
  <c r="AA77" i="1"/>
  <c r="AA78" i="1"/>
  <c r="AA85" i="1" s="1"/>
  <c r="AA95" i="1" s="1"/>
  <c r="AA79" i="1"/>
  <c r="AA80" i="1"/>
  <c r="AA81" i="1"/>
  <c r="AA82" i="1"/>
  <c r="AA83" i="1"/>
  <c r="I84" i="1"/>
  <c r="O84" i="1"/>
  <c r="X84" i="1"/>
  <c r="AA84" i="1"/>
  <c r="AA87" i="1"/>
  <c r="AA88" i="1"/>
  <c r="AA89" i="1"/>
  <c r="AA90" i="1"/>
  <c r="AA91" i="1"/>
  <c r="AA92" i="1"/>
  <c r="I93" i="1"/>
  <c r="L93" i="1"/>
  <c r="O93" i="1"/>
  <c r="R93" i="1"/>
  <c r="U93" i="1"/>
  <c r="AA93" i="1"/>
  <c r="AA94" i="1"/>
  <c r="AA97" i="1"/>
  <c r="Y99" i="1"/>
  <c r="Z99" i="1"/>
  <c r="AA99" i="1"/>
  <c r="Y100" i="1"/>
  <c r="Z100" i="1"/>
  <c r="AA100" i="1"/>
  <c r="Y101" i="1"/>
  <c r="Z101" i="1"/>
  <c r="AA101" i="1"/>
  <c r="AA102" i="1"/>
  <c r="Y104" i="1"/>
  <c r="Z104" i="1"/>
  <c r="AA104" i="1"/>
  <c r="Y105" i="1"/>
  <c r="Z105" i="1"/>
  <c r="AA105" i="1"/>
  <c r="Y106" i="1"/>
  <c r="Z106" i="1"/>
  <c r="AA106" i="1"/>
  <c r="AA107" i="1"/>
  <c r="AA109" i="1"/>
  <c r="Y111" i="1"/>
  <c r="Z111" i="1"/>
  <c r="AA111" i="1"/>
  <c r="Y112" i="1"/>
  <c r="Z112" i="1"/>
  <c r="AA112" i="1"/>
  <c r="AA113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AA119" i="1"/>
  <c r="AA121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Y128" i="1"/>
  <c r="Z128" i="1"/>
  <c r="AA128" i="1"/>
  <c r="Y129" i="1"/>
  <c r="Z129" i="1"/>
  <c r="AA129" i="1"/>
  <c r="AA130" i="1" s="1"/>
  <c r="AA132" i="1"/>
  <c r="D35" i="1"/>
  <c r="D72" i="1"/>
  <c r="D85" i="1"/>
  <c r="D94" i="1"/>
  <c r="D134" i="1"/>
  <c r="D95" i="1"/>
  <c r="D18" i="1"/>
  <c r="Z197" i="1"/>
  <c r="Z199" i="1"/>
  <c r="Z204" i="1"/>
  <c r="Z195" i="1"/>
  <c r="F197" i="1"/>
  <c r="F199" i="1"/>
  <c r="F204" i="1"/>
  <c r="F195" i="1"/>
  <c r="I197" i="1"/>
  <c r="I199" i="1"/>
  <c r="I204" i="1"/>
  <c r="I195" i="1"/>
  <c r="L197" i="1"/>
  <c r="L199" i="1"/>
  <c r="L204" i="1"/>
  <c r="L195" i="1"/>
  <c r="O197" i="1"/>
  <c r="O199" i="1"/>
  <c r="O204" i="1"/>
  <c r="O195" i="1"/>
  <c r="R197" i="1"/>
  <c r="R199" i="1"/>
  <c r="R204" i="1"/>
  <c r="R195" i="1"/>
  <c r="U197" i="1"/>
  <c r="U199" i="1"/>
  <c r="U204" i="1"/>
  <c r="U195" i="1"/>
  <c r="X197" i="1"/>
  <c r="X199" i="1"/>
  <c r="X204" i="1"/>
  <c r="X195" i="1"/>
  <c r="AA197" i="1"/>
  <c r="AA199" i="1"/>
  <c r="AA204" i="1"/>
  <c r="AA195" i="1"/>
  <c r="Y65" i="1"/>
  <c r="Z65" i="1"/>
  <c r="Y58" i="1"/>
  <c r="Z58" i="1"/>
  <c r="Y61" i="1"/>
  <c r="Z61" i="1"/>
  <c r="Y50" i="1"/>
  <c r="Z50" i="1"/>
  <c r="Z44" i="1"/>
  <c r="Y44" i="1"/>
  <c r="Y39" i="1"/>
  <c r="Z39" i="1"/>
  <c r="F5" i="1"/>
  <c r="I5" i="1"/>
  <c r="L5" i="1"/>
  <c r="O5" i="1"/>
  <c r="R5" i="1"/>
  <c r="U5" i="1"/>
  <c r="X5" i="1"/>
  <c r="Y5" i="1"/>
  <c r="Z5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E18" i="1"/>
  <c r="G18" i="1"/>
  <c r="H18" i="1"/>
  <c r="J18" i="1"/>
  <c r="K18" i="1"/>
  <c r="M18" i="1"/>
  <c r="N18" i="1"/>
  <c r="P18" i="1"/>
  <c r="Q18" i="1"/>
  <c r="S18" i="1"/>
  <c r="T18" i="1"/>
  <c r="V18" i="1"/>
  <c r="W18" i="1"/>
  <c r="Y21" i="1"/>
  <c r="Z21" i="1"/>
  <c r="Y22" i="1"/>
  <c r="Z22" i="1"/>
  <c r="Y23" i="1"/>
  <c r="Z23" i="1"/>
  <c r="Y37" i="1"/>
  <c r="Z37" i="1"/>
  <c r="Y38" i="1"/>
  <c r="Z38" i="1"/>
  <c r="Y40" i="1"/>
  <c r="Z40" i="1"/>
  <c r="Y43" i="1"/>
  <c r="Z43" i="1"/>
  <c r="Y49" i="1"/>
  <c r="Z49" i="1"/>
  <c r="Y51" i="1"/>
  <c r="Z51" i="1"/>
  <c r="Y54" i="1"/>
  <c r="Z54" i="1"/>
  <c r="Y55" i="1"/>
  <c r="Z55" i="1"/>
  <c r="Y56" i="1"/>
  <c r="Z56" i="1"/>
  <c r="Y57" i="1"/>
  <c r="Z57" i="1"/>
  <c r="Y59" i="1"/>
  <c r="Z59" i="1"/>
  <c r="Y60" i="1"/>
  <c r="Z60" i="1"/>
  <c r="Y62" i="1"/>
  <c r="Z62" i="1"/>
  <c r="Y63" i="1"/>
  <c r="Z63" i="1"/>
  <c r="Y64" i="1"/>
  <c r="Z64" i="1"/>
  <c r="F138" i="1"/>
  <c r="I138" i="1"/>
  <c r="L138" i="1"/>
  <c r="O138" i="1"/>
  <c r="R138" i="1"/>
  <c r="U138" i="1"/>
  <c r="X138" i="1"/>
  <c r="Y138" i="1"/>
  <c r="Z138" i="1"/>
  <c r="F139" i="1"/>
  <c r="I139" i="1"/>
  <c r="L139" i="1"/>
  <c r="O139" i="1"/>
  <c r="R139" i="1"/>
  <c r="U139" i="1"/>
  <c r="X139" i="1"/>
  <c r="Y139" i="1"/>
  <c r="Z139" i="1"/>
  <c r="D140" i="1"/>
  <c r="E140" i="1"/>
  <c r="G140" i="1"/>
  <c r="H140" i="1"/>
  <c r="J140" i="1"/>
  <c r="K140" i="1"/>
  <c r="M140" i="1"/>
  <c r="N140" i="1"/>
  <c r="P140" i="1"/>
  <c r="Q140" i="1"/>
  <c r="S140" i="1"/>
  <c r="T140" i="1"/>
  <c r="V140" i="1"/>
  <c r="W140" i="1"/>
  <c r="F142" i="1"/>
  <c r="I142" i="1"/>
  <c r="I143" i="1"/>
  <c r="I144" i="1"/>
  <c r="L142" i="1"/>
  <c r="O142" i="1"/>
  <c r="R142" i="1"/>
  <c r="U142" i="1"/>
  <c r="X142" i="1"/>
  <c r="Y142" i="1"/>
  <c r="Z142" i="1"/>
  <c r="F143" i="1"/>
  <c r="L143" i="1"/>
  <c r="O143" i="1"/>
  <c r="R143" i="1"/>
  <c r="U143" i="1"/>
  <c r="X143" i="1"/>
  <c r="Y143" i="1"/>
  <c r="Z143" i="1"/>
  <c r="D144" i="1"/>
  <c r="D158" i="1"/>
  <c r="E144" i="1"/>
  <c r="E158" i="1"/>
  <c r="G144" i="1"/>
  <c r="H144" i="1"/>
  <c r="J144" i="1"/>
  <c r="K144" i="1"/>
  <c r="M144" i="1"/>
  <c r="N144" i="1"/>
  <c r="P144" i="1"/>
  <c r="Q144" i="1"/>
  <c r="S144" i="1"/>
  <c r="T144" i="1"/>
  <c r="V144" i="1"/>
  <c r="W144" i="1"/>
  <c r="F146" i="1"/>
  <c r="I146" i="1"/>
  <c r="L146" i="1"/>
  <c r="O146" i="1"/>
  <c r="R146" i="1"/>
  <c r="U146" i="1"/>
  <c r="X146" i="1"/>
  <c r="Y146" i="1"/>
  <c r="Z146" i="1"/>
  <c r="F148" i="1"/>
  <c r="I148" i="1"/>
  <c r="L148" i="1"/>
  <c r="O148" i="1"/>
  <c r="R148" i="1"/>
  <c r="U148" i="1"/>
  <c r="X148" i="1"/>
  <c r="Y148" i="1"/>
  <c r="Z148" i="1"/>
  <c r="F150" i="1"/>
  <c r="I150" i="1"/>
  <c r="L150" i="1"/>
  <c r="O150" i="1"/>
  <c r="R150" i="1"/>
  <c r="U150" i="1"/>
  <c r="X150" i="1"/>
  <c r="Y150" i="1"/>
  <c r="Z150" i="1"/>
  <c r="F152" i="1"/>
  <c r="I152" i="1"/>
  <c r="L152" i="1"/>
  <c r="O152" i="1"/>
  <c r="R152" i="1"/>
  <c r="U152" i="1"/>
  <c r="X152" i="1"/>
  <c r="Y152" i="1"/>
  <c r="Z152" i="1"/>
  <c r="F154" i="1"/>
  <c r="I154" i="1"/>
  <c r="L154" i="1"/>
  <c r="O154" i="1"/>
  <c r="R154" i="1"/>
  <c r="U154" i="1"/>
  <c r="X154" i="1"/>
  <c r="Y154" i="1"/>
  <c r="Z154" i="1"/>
  <c r="F156" i="1"/>
  <c r="I156" i="1"/>
  <c r="L156" i="1"/>
  <c r="O156" i="1"/>
  <c r="R156" i="1"/>
  <c r="U156" i="1"/>
  <c r="X156" i="1"/>
  <c r="Y156" i="1"/>
  <c r="Z156" i="1"/>
  <c r="S158" i="1"/>
  <c r="W158" i="1"/>
  <c r="F162" i="1"/>
  <c r="I162" i="1"/>
  <c r="L162" i="1"/>
  <c r="O162" i="1"/>
  <c r="R162" i="1"/>
  <c r="U162" i="1"/>
  <c r="X162" i="1"/>
  <c r="Y162" i="1"/>
  <c r="Z162" i="1"/>
  <c r="F163" i="1"/>
  <c r="I163" i="1"/>
  <c r="L163" i="1"/>
  <c r="O163" i="1"/>
  <c r="R163" i="1"/>
  <c r="U163" i="1"/>
  <c r="X163" i="1"/>
  <c r="Y163" i="1"/>
  <c r="Z163" i="1"/>
  <c r="D164" i="1"/>
  <c r="E164" i="1"/>
  <c r="G164" i="1"/>
  <c r="H164" i="1"/>
  <c r="J164" i="1"/>
  <c r="K164" i="1"/>
  <c r="M164" i="1"/>
  <c r="N164" i="1"/>
  <c r="P164" i="1"/>
  <c r="Q164" i="1"/>
  <c r="S164" i="1"/>
  <c r="T164" i="1"/>
  <c r="V164" i="1"/>
  <c r="W164" i="1"/>
  <c r="F166" i="1"/>
  <c r="I166" i="1"/>
  <c r="L166" i="1"/>
  <c r="O166" i="1"/>
  <c r="R166" i="1"/>
  <c r="U166" i="1"/>
  <c r="X166" i="1"/>
  <c r="Y166" i="1"/>
  <c r="Z166" i="1"/>
  <c r="D168" i="1"/>
  <c r="E168" i="1"/>
  <c r="G168" i="1"/>
  <c r="H168" i="1"/>
  <c r="J168" i="1"/>
  <c r="K168" i="1"/>
  <c r="M168" i="1"/>
  <c r="N168" i="1"/>
  <c r="P168" i="1"/>
  <c r="Q168" i="1"/>
  <c r="S168" i="1"/>
  <c r="T168" i="1"/>
  <c r="V168" i="1"/>
  <c r="W168" i="1"/>
  <c r="F172" i="1"/>
  <c r="I172" i="1"/>
  <c r="L172" i="1"/>
  <c r="O172" i="1"/>
  <c r="R172" i="1"/>
  <c r="U172" i="1"/>
  <c r="X172" i="1"/>
  <c r="Y172" i="1"/>
  <c r="Z172" i="1"/>
  <c r="F173" i="1"/>
  <c r="I173" i="1"/>
  <c r="L173" i="1"/>
  <c r="O173" i="1"/>
  <c r="R173" i="1"/>
  <c r="U173" i="1"/>
  <c r="X173" i="1"/>
  <c r="Y173" i="1"/>
  <c r="Z173" i="1"/>
  <c r="F174" i="1"/>
  <c r="I174" i="1"/>
  <c r="L174" i="1"/>
  <c r="O174" i="1"/>
  <c r="R174" i="1"/>
  <c r="U174" i="1"/>
  <c r="X174" i="1"/>
  <c r="Y174" i="1"/>
  <c r="Z174" i="1"/>
  <c r="D175" i="1"/>
  <c r="E175" i="1"/>
  <c r="G175" i="1"/>
  <c r="H175" i="1"/>
  <c r="J175" i="1"/>
  <c r="K175" i="1"/>
  <c r="M175" i="1"/>
  <c r="N175" i="1"/>
  <c r="P175" i="1"/>
  <c r="Q175" i="1"/>
  <c r="S175" i="1"/>
  <c r="T175" i="1"/>
  <c r="V175" i="1"/>
  <c r="W175" i="1"/>
  <c r="F177" i="1"/>
  <c r="I177" i="1"/>
  <c r="L177" i="1"/>
  <c r="O177" i="1"/>
  <c r="R177" i="1"/>
  <c r="U177" i="1"/>
  <c r="X177" i="1"/>
  <c r="Y177" i="1"/>
  <c r="Z177" i="1"/>
  <c r="F179" i="1"/>
  <c r="I179" i="1"/>
  <c r="L179" i="1"/>
  <c r="O179" i="1"/>
  <c r="R179" i="1"/>
  <c r="U179" i="1"/>
  <c r="X179" i="1"/>
  <c r="Y179" i="1"/>
  <c r="Z179" i="1"/>
  <c r="F180" i="1"/>
  <c r="I180" i="1"/>
  <c r="L180" i="1"/>
  <c r="O180" i="1"/>
  <c r="R180" i="1"/>
  <c r="U180" i="1"/>
  <c r="X180" i="1"/>
  <c r="Y180" i="1"/>
  <c r="Z180" i="1"/>
  <c r="D181" i="1"/>
  <c r="E181" i="1"/>
  <c r="G181" i="1"/>
  <c r="H181" i="1"/>
  <c r="J181" i="1"/>
  <c r="K181" i="1"/>
  <c r="M181" i="1"/>
  <c r="N181" i="1"/>
  <c r="P181" i="1"/>
  <c r="Q181" i="1"/>
  <c r="S181" i="1"/>
  <c r="T181" i="1"/>
  <c r="V181" i="1"/>
  <c r="W181" i="1"/>
  <c r="X181" i="1"/>
  <c r="F183" i="1"/>
  <c r="I183" i="1"/>
  <c r="L183" i="1"/>
  <c r="O183" i="1"/>
  <c r="R183" i="1"/>
  <c r="U183" i="1"/>
  <c r="X183" i="1"/>
  <c r="Y183" i="1"/>
  <c r="Z183" i="1"/>
  <c r="F186" i="1"/>
  <c r="I186" i="1"/>
  <c r="L186" i="1"/>
  <c r="O186" i="1"/>
  <c r="R186" i="1"/>
  <c r="U186" i="1"/>
  <c r="X186" i="1"/>
  <c r="Y186" i="1"/>
  <c r="Z186" i="1"/>
  <c r="F187" i="1"/>
  <c r="I187" i="1"/>
  <c r="L187" i="1"/>
  <c r="O187" i="1"/>
  <c r="R187" i="1"/>
  <c r="U187" i="1"/>
  <c r="X187" i="1"/>
  <c r="Y187" i="1"/>
  <c r="Z187" i="1"/>
  <c r="F188" i="1"/>
  <c r="I188" i="1"/>
  <c r="L188" i="1"/>
  <c r="O188" i="1"/>
  <c r="R188" i="1"/>
  <c r="U188" i="1"/>
  <c r="X188" i="1"/>
  <c r="Y188" i="1"/>
  <c r="Z188" i="1"/>
  <c r="D189" i="1"/>
  <c r="D191" i="1"/>
  <c r="E189" i="1"/>
  <c r="E191" i="1"/>
  <c r="G189" i="1"/>
  <c r="G191" i="1"/>
  <c r="H189" i="1"/>
  <c r="H191" i="1"/>
  <c r="J189" i="1"/>
  <c r="K189" i="1"/>
  <c r="K191" i="1"/>
  <c r="M189" i="1"/>
  <c r="M191" i="1"/>
  <c r="N189" i="1"/>
  <c r="N191" i="1"/>
  <c r="P189" i="1"/>
  <c r="P191" i="1"/>
  <c r="Q189" i="1"/>
  <c r="Q191" i="1"/>
  <c r="S189" i="1"/>
  <c r="S191" i="1"/>
  <c r="T189" i="1"/>
  <c r="T191" i="1"/>
  <c r="V189" i="1"/>
  <c r="V191" i="1"/>
  <c r="W189" i="1"/>
  <c r="W191" i="1"/>
  <c r="J191" i="1"/>
  <c r="F210" i="1"/>
  <c r="I210" i="1"/>
  <c r="L210" i="1"/>
  <c r="O210" i="1"/>
  <c r="R210" i="1"/>
  <c r="U210" i="1"/>
  <c r="X210" i="1"/>
  <c r="Y210" i="1"/>
  <c r="Z210" i="1"/>
  <c r="F211" i="1"/>
  <c r="I211" i="1"/>
  <c r="L211" i="1"/>
  <c r="O211" i="1"/>
  <c r="R211" i="1"/>
  <c r="U211" i="1"/>
  <c r="X211" i="1"/>
  <c r="Y211" i="1"/>
  <c r="Z211" i="1"/>
  <c r="F212" i="1"/>
  <c r="I212" i="1"/>
  <c r="L212" i="1"/>
  <c r="O212" i="1"/>
  <c r="R212" i="1"/>
  <c r="U212" i="1"/>
  <c r="X212" i="1"/>
  <c r="Y212" i="1"/>
  <c r="Y214" i="1"/>
  <c r="Z212" i="1"/>
  <c r="D214" i="1"/>
  <c r="E214" i="1"/>
  <c r="G214" i="1"/>
  <c r="H214" i="1"/>
  <c r="J214" i="1"/>
  <c r="K214" i="1"/>
  <c r="M214" i="1"/>
  <c r="N214" i="1"/>
  <c r="P214" i="1"/>
  <c r="Q214" i="1"/>
  <c r="S214" i="1"/>
  <c r="T214" i="1"/>
  <c r="V214" i="1"/>
  <c r="W214" i="1"/>
  <c r="F214" i="1"/>
  <c r="I175" i="1"/>
  <c r="R164" i="1"/>
  <c r="O164" i="1"/>
  <c r="I164" i="1"/>
  <c r="U164" i="1"/>
  <c r="U144" i="1"/>
  <c r="U140" i="1"/>
  <c r="U158" i="1"/>
  <c r="R144" i="1"/>
  <c r="M158" i="1"/>
  <c r="M216" i="1"/>
  <c r="K158" i="1"/>
  <c r="K216" i="1"/>
  <c r="H158" i="1"/>
  <c r="V158" i="1"/>
  <c r="V216" i="1"/>
  <c r="Q158" i="1"/>
  <c r="Q216" i="1"/>
  <c r="O140" i="1"/>
  <c r="W95" i="1"/>
  <c r="S95" i="1"/>
  <c r="P95" i="1"/>
  <c r="N95" i="1"/>
  <c r="J95" i="1"/>
  <c r="U18" i="1"/>
  <c r="R18" i="1"/>
  <c r="L18" i="1"/>
  <c r="AA174" i="1"/>
  <c r="E95" i="1"/>
  <c r="I18" i="1"/>
  <c r="Z18" i="1"/>
  <c r="Y18" i="1"/>
  <c r="X189" i="1"/>
  <c r="X191" i="1"/>
  <c r="L189" i="1"/>
  <c r="L191" i="1"/>
  <c r="AA166" i="1"/>
  <c r="G158" i="1"/>
  <c r="G216" i="1"/>
  <c r="U168" i="1"/>
  <c r="I168" i="1"/>
  <c r="O168" i="1"/>
  <c r="T158" i="1"/>
  <c r="T216" i="1"/>
  <c r="N158" i="1"/>
  <c r="I140" i="1"/>
  <c r="I158" i="1"/>
  <c r="M95" i="1"/>
  <c r="T95" i="1"/>
  <c r="F18" i="1"/>
  <c r="R214" i="1"/>
  <c r="Z214" i="1"/>
  <c r="AA177" i="1"/>
  <c r="L168" i="1"/>
  <c r="X164" i="1"/>
  <c r="L164" i="1"/>
  <c r="AA154" i="1"/>
  <c r="AA150" i="1"/>
  <c r="Y144" i="1"/>
  <c r="G95" i="1"/>
  <c r="X18" i="1"/>
  <c r="Y140" i="1"/>
  <c r="R140" i="1"/>
  <c r="AA146" i="1"/>
  <c r="AA142" i="1"/>
  <c r="W216" i="1"/>
  <c r="AA212" i="1"/>
  <c r="O214" i="1"/>
  <c r="AA186" i="1"/>
  <c r="AA173" i="1"/>
  <c r="R175" i="1"/>
  <c r="F175" i="1"/>
  <c r="U175" i="1"/>
  <c r="P158" i="1"/>
  <c r="J158" i="1"/>
  <c r="X140" i="1"/>
  <c r="L140" i="1"/>
  <c r="H95" i="1"/>
  <c r="V95" i="1"/>
  <c r="Q95" i="1"/>
  <c r="K95" i="1"/>
  <c r="R158" i="1"/>
  <c r="L214" i="1"/>
  <c r="I181" i="1"/>
  <c r="Z168" i="1"/>
  <c r="AA163" i="1"/>
  <c r="AA148" i="1"/>
  <c r="Z144" i="1"/>
  <c r="AA139" i="1"/>
  <c r="O18" i="1"/>
  <c r="X214" i="1"/>
  <c r="AA210" i="1"/>
  <c r="U181" i="1"/>
  <c r="R168" i="1"/>
  <c r="U214" i="1"/>
  <c r="I214" i="1"/>
  <c r="AA188" i="1"/>
  <c r="O189" i="1"/>
  <c r="O191" i="1"/>
  <c r="U189" i="1"/>
  <c r="U191" i="1"/>
  <c r="I189" i="1"/>
  <c r="I191" i="1"/>
  <c r="AA180" i="1"/>
  <c r="O181" i="1"/>
  <c r="X175" i="1"/>
  <c r="L175" i="1"/>
  <c r="AA172" i="1"/>
  <c r="X168" i="1"/>
  <c r="Y164" i="1"/>
  <c r="F144" i="1"/>
  <c r="O144" i="1"/>
  <c r="O158" i="1"/>
  <c r="S216" i="1"/>
  <c r="R189" i="1"/>
  <c r="R191" i="1"/>
  <c r="R181" i="1"/>
  <c r="Y175" i="1"/>
  <c r="AA156" i="1"/>
  <c r="AA143" i="1"/>
  <c r="X144" i="1"/>
  <c r="X158" i="1"/>
  <c r="L144" i="1"/>
  <c r="L158" i="1"/>
  <c r="Z140" i="1"/>
  <c r="Z175" i="1"/>
  <c r="F164" i="1"/>
  <c r="Y168" i="1"/>
  <c r="AA162" i="1"/>
  <c r="AA152" i="1"/>
  <c r="F140" i="1"/>
  <c r="AA138" i="1"/>
  <c r="AA5" i="1"/>
  <c r="AA211" i="1"/>
  <c r="AA183" i="1"/>
  <c r="L181" i="1"/>
  <c r="O175" i="1"/>
  <c r="AA187" i="1"/>
  <c r="F189" i="1"/>
  <c r="F191" i="1"/>
  <c r="AA179" i="1"/>
  <c r="F181" i="1"/>
  <c r="Z164" i="1"/>
  <c r="Y189" i="1"/>
  <c r="Y191" i="1"/>
  <c r="Y181" i="1"/>
  <c r="Z189" i="1"/>
  <c r="Z191" i="1"/>
  <c r="Z181" i="1"/>
  <c r="F168" i="1"/>
  <c r="H216" i="1"/>
  <c r="AA140" i="1"/>
  <c r="L216" i="1"/>
  <c r="O216" i="1"/>
  <c r="X216" i="1"/>
  <c r="AA175" i="1"/>
  <c r="U95" i="1"/>
  <c r="R95" i="1"/>
  <c r="L95" i="1"/>
  <c r="I95" i="1"/>
  <c r="O95" i="1"/>
  <c r="Y95" i="1"/>
  <c r="U216" i="1"/>
  <c r="AA189" i="1"/>
  <c r="Y158" i="1"/>
  <c r="AA168" i="1"/>
  <c r="P216" i="1"/>
  <c r="F158" i="1"/>
  <c r="AA144" i="1"/>
  <c r="AA158" i="1"/>
  <c r="N216" i="1"/>
  <c r="R216" i="1"/>
  <c r="I216" i="1"/>
  <c r="J216" i="1"/>
  <c r="AA18" i="1"/>
  <c r="Y216" i="1"/>
  <c r="AA214" i="1"/>
  <c r="AA164" i="1"/>
  <c r="X95" i="1"/>
  <c r="Z158" i="1"/>
  <c r="AA181" i="1"/>
  <c r="AA191" i="1"/>
  <c r="D216" i="1"/>
  <c r="Z134" i="1" l="1"/>
  <c r="Z216" i="1" s="1"/>
  <c r="AA134" i="1"/>
  <c r="AA216" i="1" s="1"/>
  <c r="F134" i="1"/>
  <c r="F216" i="1" s="1"/>
</calcChain>
</file>

<file path=xl/comments1.xml><?xml version="1.0" encoding="utf-8"?>
<comments xmlns="http://schemas.openxmlformats.org/spreadsheetml/2006/main">
  <authors>
    <author>dktsang</author>
  </authors>
  <commentList>
    <comment ref="A132" author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<sst xmlns="http://schemas.openxmlformats.org/spreadsheetml/2006/main" count="376" uniqueCount="300">
  <si>
    <t>SON Total</t>
  </si>
  <si>
    <t>Nursing Second BSN</t>
  </si>
  <si>
    <t>Nursing Completion Sequence</t>
  </si>
  <si>
    <t>Nursing</t>
  </si>
  <si>
    <t>School of Nursing</t>
  </si>
  <si>
    <t>SHS Total</t>
  </si>
  <si>
    <t>Wellness, Health Promotion</t>
  </si>
  <si>
    <t>Biomedical Diagnostic &amp; Therapeutic Science (Bachelor's)</t>
  </si>
  <si>
    <t>6040/41</t>
  </si>
  <si>
    <t>Occupational Safety &amp; Health</t>
  </si>
  <si>
    <t>Health Sciences</t>
  </si>
  <si>
    <t>Applied Health Science</t>
  </si>
  <si>
    <t>School of Health Sciences</t>
  </si>
  <si>
    <t>SECS Total</t>
  </si>
  <si>
    <t>Total</t>
  </si>
  <si>
    <t>Engineering Physics</t>
  </si>
  <si>
    <t>Engineering Biology</t>
  </si>
  <si>
    <t>Engineering Chemistry</t>
  </si>
  <si>
    <t>Joint with College of Arts and Sciences</t>
  </si>
  <si>
    <t>Mechanical Engineering</t>
  </si>
  <si>
    <t>Systems Engineering Total</t>
  </si>
  <si>
    <t>Industrial &amp; Systems Engineering</t>
  </si>
  <si>
    <t xml:space="preserve">Systems Engineering </t>
  </si>
  <si>
    <t>Electrical Engineering</t>
  </si>
  <si>
    <t>CSE Total</t>
  </si>
  <si>
    <t>Computer Engineering</t>
  </si>
  <si>
    <t>Information Technology</t>
  </si>
  <si>
    <t>Computer Science</t>
  </si>
  <si>
    <t>School of Engineering &amp; Computer Science</t>
  </si>
  <si>
    <t>SEHS Total</t>
  </si>
  <si>
    <t>Elementary Education</t>
  </si>
  <si>
    <t>HRD Totals</t>
  </si>
  <si>
    <t>Human Services</t>
  </si>
  <si>
    <t>Human Resource Development</t>
  </si>
  <si>
    <t>School of Education &amp; Human Services</t>
  </si>
  <si>
    <t>SBA Total</t>
  </si>
  <si>
    <t>Production Operations Mgt</t>
  </si>
  <si>
    <t>Human Resource Management</t>
  </si>
  <si>
    <t>Marketing</t>
  </si>
  <si>
    <t>Management Information Systems</t>
  </si>
  <si>
    <t>Management</t>
  </si>
  <si>
    <t>Finance</t>
  </si>
  <si>
    <t>Economics Total</t>
  </si>
  <si>
    <t>Business Economics</t>
  </si>
  <si>
    <t>Economics</t>
  </si>
  <si>
    <t>Accounting Total</t>
  </si>
  <si>
    <t>Financial Inform. Systems</t>
  </si>
  <si>
    <t>Accounting</t>
  </si>
  <si>
    <t>School of Business Administration</t>
  </si>
  <si>
    <t>CAS Total</t>
  </si>
  <si>
    <t>Economics (BA)</t>
  </si>
  <si>
    <t>Interdisciplinary Totals</t>
  </si>
  <si>
    <t>Independent Major</t>
  </si>
  <si>
    <t>Women &amp; Gender Studies</t>
  </si>
  <si>
    <t>Women's Studies</t>
  </si>
  <si>
    <t>Latin American Lang &amp; Civ</t>
  </si>
  <si>
    <t>Latin American Studies</t>
  </si>
  <si>
    <t>1610/1615</t>
  </si>
  <si>
    <t>East Asian Studies</t>
  </si>
  <si>
    <t>African Studies</t>
  </si>
  <si>
    <t>Writing &amp; Rhetoric</t>
  </si>
  <si>
    <t>Anthropology/Sociology Totals</t>
  </si>
  <si>
    <t>Social Work</t>
  </si>
  <si>
    <t>2820/30</t>
  </si>
  <si>
    <t>Sociology</t>
  </si>
  <si>
    <t>Anthropology</t>
  </si>
  <si>
    <t>Sociology &amp; Anthropology</t>
  </si>
  <si>
    <t>Communication &amp; Journalism Totals</t>
  </si>
  <si>
    <t>Journalism</t>
  </si>
  <si>
    <t>2705/15</t>
  </si>
  <si>
    <t>Communication Arts</t>
  </si>
  <si>
    <t>Psychology</t>
  </si>
  <si>
    <t>Political Science/Public Administration Totals</t>
  </si>
  <si>
    <t>Public Administration</t>
  </si>
  <si>
    <t>Political Science</t>
  </si>
  <si>
    <t>International Relations</t>
  </si>
  <si>
    <t>Physics Totals</t>
  </si>
  <si>
    <t>Medical Physics</t>
  </si>
  <si>
    <t>Physics</t>
  </si>
  <si>
    <t>2375/80</t>
  </si>
  <si>
    <t>Philosophy</t>
  </si>
  <si>
    <t>MTD Total</t>
  </si>
  <si>
    <t>Total Theatre</t>
  </si>
  <si>
    <t>Theatre Design &amp; Technology</t>
  </si>
  <si>
    <t>Theatre</t>
  </si>
  <si>
    <t>Musical Theatre (BFA)</t>
  </si>
  <si>
    <t>Theatre Production</t>
  </si>
  <si>
    <t>Theatr Performance-Performing arts</t>
  </si>
  <si>
    <t>Music Theatre-Performing Arts</t>
  </si>
  <si>
    <t>Total Music</t>
  </si>
  <si>
    <t>Choral/General Music Education/Performance</t>
  </si>
  <si>
    <t>Instrumental/General Music Ed.</t>
  </si>
  <si>
    <t>Music:  Vocal Performance</t>
  </si>
  <si>
    <t>Music:  Piano Performance</t>
  </si>
  <si>
    <t>Music:Composition</t>
  </si>
  <si>
    <t>Music Education</t>
  </si>
  <si>
    <t>Choral/General Music Education</t>
  </si>
  <si>
    <t>Music:Organ Performance</t>
  </si>
  <si>
    <t>Music:Instrumental Performance</t>
  </si>
  <si>
    <t>Music: Gen. Performance</t>
  </si>
  <si>
    <t>Total Dance</t>
  </si>
  <si>
    <t>Dance</t>
  </si>
  <si>
    <t>Dance/Performing Arts</t>
  </si>
  <si>
    <t>Visual and Performing Arts</t>
  </si>
  <si>
    <t>Modern Language Total</t>
  </si>
  <si>
    <t>Modified Major in Spanish</t>
  </si>
  <si>
    <t>Spanish Language/Literature</t>
  </si>
  <si>
    <t>Japanese</t>
  </si>
  <si>
    <t>Modified Major in French</t>
  </si>
  <si>
    <t>French</t>
  </si>
  <si>
    <t>Modified Major in German</t>
  </si>
  <si>
    <t>German w/conc. in German Studies</t>
  </si>
  <si>
    <t>German Language/Literature</t>
  </si>
  <si>
    <t>Two Modern Languages</t>
  </si>
  <si>
    <t>Mathematics Total</t>
  </si>
  <si>
    <t>Applied Statistics</t>
  </si>
  <si>
    <t>Mathematics</t>
  </si>
  <si>
    <t>1705/10</t>
  </si>
  <si>
    <t>Linguistics</t>
  </si>
  <si>
    <t>History</t>
  </si>
  <si>
    <t>English Total</t>
  </si>
  <si>
    <t>Cinema Studies</t>
  </si>
  <si>
    <t>English Concentration in Linguistics</t>
  </si>
  <si>
    <t>English</t>
  </si>
  <si>
    <t>Chemistry Total</t>
  </si>
  <si>
    <t>1260/1</t>
  </si>
  <si>
    <t>Env. Hlth Spec/Toxic Subs Cntrl</t>
  </si>
  <si>
    <t>Env. Hlth Spec/Occ Hlth Safety</t>
  </si>
  <si>
    <t>1250/1</t>
  </si>
  <si>
    <t>Env. Hlth Spec/Env Res. Mgt</t>
  </si>
  <si>
    <t>1245/6</t>
  </si>
  <si>
    <t>Env. Hlth Spec/Public Health</t>
  </si>
  <si>
    <t>Chemistry</t>
  </si>
  <si>
    <t>Biochemistry</t>
  </si>
  <si>
    <t xml:space="preserve">Biological Sciences Total </t>
  </si>
  <si>
    <t xml:space="preserve">Biological Sci. with Spec. in Microbiology </t>
  </si>
  <si>
    <t>Biological Sci. with Spec. in Cell/Molecular Bio</t>
  </si>
  <si>
    <t>Biological Sciences</t>
  </si>
  <si>
    <t>Art &amp; Art History Total</t>
  </si>
  <si>
    <t>Total Studio Art</t>
  </si>
  <si>
    <t>Studio Art K-12 Spec/New Media</t>
  </si>
  <si>
    <t>Studio Art Spec/New Media</t>
  </si>
  <si>
    <t>Studio Art K-12 Spec/Photography</t>
  </si>
  <si>
    <t>Studio Art Spec/Photography</t>
  </si>
  <si>
    <t>Studio Art K-12 Spec/Painting</t>
  </si>
  <si>
    <t>Studio Art Spec/Painting</t>
  </si>
  <si>
    <t>1076/1071</t>
  </si>
  <si>
    <t>Studio Art K-12</t>
  </si>
  <si>
    <t>Studio Art Spec/Drawing</t>
  </si>
  <si>
    <t>Studio Art</t>
  </si>
  <si>
    <t>Art History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</si>
  <si>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</si>
  <si>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</si>
  <si>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</si>
  <si>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</si>
  <si>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</si>
  <si>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</si>
  <si>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</si>
  <si>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</si>
  <si>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</si>
  <si>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</si>
  <si>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</si>
  <si>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</si>
  <si>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</si>
  <si>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</si>
  <si>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</si>
  <si>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</si>
  <si>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GRAND TOTAL</t>
  </si>
  <si>
    <t>2011-2012 Degrees Awarded by Gender and Ethnicity</t>
  </si>
  <si>
    <t>race</t>
  </si>
  <si>
    <t>1 Indian_Alaska</t>
  </si>
  <si>
    <t>2 Asian</t>
  </si>
  <si>
    <t>3 Black</t>
  </si>
  <si>
    <t>4 Native_Hawaiian</t>
  </si>
  <si>
    <t>5 White</t>
  </si>
  <si>
    <t>6 Hispanic</t>
  </si>
  <si>
    <t>7 International</t>
  </si>
  <si>
    <t>8 Unknown</t>
  </si>
  <si>
    <t>Gender SPBPERS_SEX</t>
  </si>
  <si>
    <t>F</t>
  </si>
  <si>
    <t>M</t>
  </si>
  <si>
    <t>Count</t>
  </si>
  <si>
    <t>AS</t>
  </si>
  <si>
    <t>1045 Independent Major</t>
  </si>
  <si>
    <t>1055 Art History</t>
  </si>
  <si>
    <t>1075 Studio Art-Spec in Drawing</t>
  </si>
  <si>
    <t>1076 Studio Art K-12 Spec: Drawing</t>
  </si>
  <si>
    <t>1080 Studio Art-Spec in Painting</t>
  </si>
  <si>
    <t>1085 Studio Art-Spec in Photography</t>
  </si>
  <si>
    <t>1086 Studio Art K-12 Spec: Photog</t>
  </si>
  <si>
    <t>1090 Studio Art-Spec in New Media</t>
  </si>
  <si>
    <t>1091 Studio Art K-12 Spec:New Media</t>
  </si>
  <si>
    <t>1105 Biology</t>
  </si>
  <si>
    <t>1120 Biology w/Spec /Cell-Molec Bio</t>
  </si>
  <si>
    <t>1225 Biochemistry</t>
  </si>
  <si>
    <t>1230 Chemistry</t>
  </si>
  <si>
    <t>1251 Env Sci Spec Env/Resource Mgt</t>
  </si>
  <si>
    <t>1252 Env Sci Spec Env Sustn Res Mgt</t>
  </si>
  <si>
    <t>1257 Env Sci Spec Env Health</t>
  </si>
  <si>
    <t>1405 English</t>
  </si>
  <si>
    <t>1430 English/Second Cert</t>
  </si>
  <si>
    <t>1450 Cinema Studies - Criticism</t>
  </si>
  <si>
    <t>1505 History</t>
  </si>
  <si>
    <t>1515 HistorySecond Cert</t>
  </si>
  <si>
    <t>1625 Latin American Studies</t>
  </si>
  <si>
    <t>1705 Linguistics</t>
  </si>
  <si>
    <t>1805 Mathematics</t>
  </si>
  <si>
    <t>1825 Mathematics/Second Cert</t>
  </si>
  <si>
    <t>1835 Applied Statistics</t>
  </si>
  <si>
    <t>1980 French Language &amp; Lit</t>
  </si>
  <si>
    <t>1992 French with K-12 Certification</t>
  </si>
  <si>
    <t>2010 German Language &amp; Lit</t>
  </si>
  <si>
    <t>2020 German - Modified</t>
  </si>
  <si>
    <t>2027 German with K-12 Certification</t>
  </si>
  <si>
    <t>2040 Japanese Lang and Literature</t>
  </si>
  <si>
    <t>2100 Spanish Language &amp; Lit</t>
  </si>
  <si>
    <t>2122 Spanish with K-12 Cert</t>
  </si>
  <si>
    <t>2205 Music</t>
  </si>
  <si>
    <t>2240 Music-Vocal Performance</t>
  </si>
  <si>
    <t>2265 Music-Instrumental Prfrmance</t>
  </si>
  <si>
    <t>2270 Choral/Gen Mus Ed</t>
  </si>
  <si>
    <t>2272 Instrumental/General Music Ed</t>
  </si>
  <si>
    <t>2283 Acting</t>
  </si>
  <si>
    <t>2285 Musical Theatre</t>
  </si>
  <si>
    <t>2290 Dance</t>
  </si>
  <si>
    <t>2294 Theatre</t>
  </si>
  <si>
    <t>2296 Theatre Design &amp; Technology</t>
  </si>
  <si>
    <t>2375 Philosophy</t>
  </si>
  <si>
    <t>2405 Physics</t>
  </si>
  <si>
    <t>2430 Physics/Secondary Cert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</si>
  <si>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</si>
  <si>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</si>
  <si>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</si>
  <si>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</si>
  <si>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</si>
  <si>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</si>
  <si>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2805 Sociology/Anthropology</t>
  </si>
  <si>
    <t>2810 Anthropology</t>
  </si>
  <si>
    <t>2820 Sociology</t>
  </si>
  <si>
    <t>2830 Soc/Spec Criminal Just</t>
  </si>
  <si>
    <t>2860 Social Work</t>
  </si>
  <si>
    <t>2865 Women and Gender Studies</t>
  </si>
  <si>
    <t>2870 Writing and Rhetoric</t>
  </si>
  <si>
    <t>3700 Economics</t>
  </si>
  <si>
    <t>BA</t>
  </si>
  <si>
    <t>3100 Accounting</t>
  </si>
  <si>
    <t>3200 Finance</t>
  </si>
  <si>
    <t>3300 General Management</t>
  </si>
  <si>
    <t>3400 Human Resource Mgmt</t>
  </si>
  <si>
    <t>3500 Management Info Systms</t>
  </si>
  <si>
    <t>3600 Marketing</t>
  </si>
  <si>
    <t>3705 Business Economics</t>
  </si>
  <si>
    <t>3806 Operations Management</t>
  </si>
  <si>
    <t>ED</t>
  </si>
  <si>
    <t>4120 Elementary Education</t>
  </si>
  <si>
    <t>4320 Human Resource Develp</t>
  </si>
  <si>
    <t>EG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</si>
  <si>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</si>
  <si>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</si>
  <si>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</si>
  <si>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</si>
  <si>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</si>
  <si>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</si>
  <si>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HS</t>
  </si>
  <si>
    <t>6020 Health Sciences</t>
  </si>
  <si>
    <t>6041 Occupatonal Safety and Health</t>
  </si>
  <si>
    <t>6050 Wellness Hlth Promo Ini Prevent</t>
  </si>
  <si>
    <t>6062 MLS: Cytotechnology</t>
  </si>
  <si>
    <t>6065 MLS: Nuclear Med Tech</t>
  </si>
  <si>
    <t>6066 MLS: Radiation Therapy</t>
  </si>
  <si>
    <t>6067 MLS: Clinical Lab Science</t>
  </si>
  <si>
    <t>6068 MLS: Spec in Radiologic Tech</t>
  </si>
  <si>
    <t>6070 Applied Health Sciences</t>
  </si>
  <si>
    <t>6161 Biomed Diagnstc and Therap Sci</t>
  </si>
  <si>
    <t>6163 BDTS Spec in Histotechnology</t>
  </si>
  <si>
    <t>6165 BDTS Spec in Nuclear Med Tech</t>
  </si>
  <si>
    <t>6167 BDTS Spec in Med Lab Sciences</t>
  </si>
  <si>
    <t>6168 BDTS Spec in Radiologic Tech</t>
  </si>
  <si>
    <t>J1</t>
  </si>
  <si>
    <t>5040 Engineering Chemistry</t>
  </si>
  <si>
    <t>5050 Engineering Biology</t>
  </si>
  <si>
    <t>5060 Engineering Physics</t>
  </si>
  <si>
    <t>NR</t>
  </si>
  <si>
    <t>7020 Nursing</t>
  </si>
  <si>
    <t>7040 Nursing (Complet Seq)</t>
  </si>
  <si>
    <t>UP</t>
  </si>
  <si>
    <t>7605 Integrative Studies</t>
  </si>
  <si>
    <t>7050 Nursing Second BSN</t>
  </si>
  <si>
    <t>Env. Hlth Spec Env Sustn Res Mgt</t>
  </si>
  <si>
    <t>Env. Hlth Spec Env Hlth</t>
  </si>
  <si>
    <t>English/Second Cert</t>
  </si>
  <si>
    <t>History/Second Cert</t>
  </si>
  <si>
    <t>History Total</t>
  </si>
  <si>
    <t>Mathematics/Second Cert</t>
  </si>
  <si>
    <t>French with K-12 Certification</t>
  </si>
  <si>
    <t>German with K-12 Certificate</t>
  </si>
  <si>
    <t>Spanish with K-12 Certificate</t>
  </si>
  <si>
    <t>Acting</t>
  </si>
  <si>
    <t>Physics/Secondary Cert.</t>
  </si>
  <si>
    <t>6062/65/66/67/68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</si>
</sst>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/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2" fillId="8" borderId="1" xfId="0" applyNumberFormat="1" applyFont="1" applyFill="1" applyBorder="1" applyAlignment="1">
      <alignment vertical="center"/>
    </xf>
    <xf numFmtId="3" fontId="2" fillId="8" borderId="2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3" fontId="2" fillId="9" borderId="3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>
      <alignment vertical="center"/>
    </xf>
    <xf numFmtId="3" fontId="2" fillId="11" borderId="2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4" borderId="2" xfId="0" applyFont="1" applyFill="1" applyBorder="1" applyAlignment="1" applyProtection="1">
      <alignment vertical="center"/>
      <protection locked="0"/>
    </xf>
    <xf numFmtId="0" fontId="2" fillId="14" borderId="3" xfId="0" applyFont="1" applyFill="1" applyBorder="1" applyAlignment="1" applyProtection="1">
      <alignment vertical="center"/>
      <protection locked="0"/>
    </xf>
    <xf numFmtId="0" fontId="2" fillId="14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14" borderId="1" xfId="0" applyFont="1" applyFill="1" applyBorder="1" applyAlignment="1" applyProtection="1">
      <alignment vertical="center"/>
      <protection locked="0"/>
    </xf>
    <xf numFmtId="3" fontId="2" fillId="14" borderId="1" xfId="0" applyNumberFormat="1" applyFont="1" applyFill="1" applyBorder="1" applyAlignment="1" applyProtection="1">
      <alignment vertical="center"/>
      <protection locked="0"/>
    </xf>
    <xf numFmtId="3" fontId="2" fillId="14" borderId="2" xfId="0" applyNumberFormat="1" applyFont="1" applyFill="1" applyBorder="1" applyAlignment="1" applyProtection="1">
      <alignment vertical="center"/>
      <protection locked="0"/>
    </xf>
    <xf numFmtId="3" fontId="2" fillId="14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3" fontId="1" fillId="2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3" fillId="0" borderId="5" xfId="0" applyFont="1" applyBorder="1"/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2" fillId="14" borderId="0" xfId="0" applyNumberFormat="1" applyFont="1" applyFill="1" applyBorder="1" applyAlignment="1" applyProtection="1">
      <alignment vertical="center"/>
      <protection locked="0"/>
    </xf>
    <xf numFmtId="3" fontId="2" fillId="14" borderId="5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8" borderId="1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3" fontId="6" fillId="16" borderId="4" xfId="0" applyNumberFormat="1" applyFont="1" applyFill="1" applyBorder="1" applyAlignment="1">
      <alignment horizontal="center" vertical="center"/>
    </xf>
    <xf numFmtId="3" fontId="6" fillId="16" borderId="0" xfId="0" applyNumberFormat="1" applyFont="1" applyFill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/>
    </xf>
    <xf numFmtId="0" fontId="7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1" fillId="0" borderId="0" xfId="0" applyFont="1" applyBorder="1"/>
    <xf numFmtId="0" fontId="2" fillId="17" borderId="2" xfId="0" applyFont="1" applyFill="1" applyBorder="1" applyAlignment="1">
      <alignment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/>
    </xf>
    <xf numFmtId="3" fontId="2" fillId="17" borderId="2" xfId="0" applyNumberFormat="1" applyFont="1" applyFill="1" applyBorder="1" applyAlignment="1">
      <alignment vertical="center"/>
    </xf>
    <xf numFmtId="3" fontId="2" fillId="17" borderId="1" xfId="0" applyNumberFormat="1" applyFont="1" applyFill="1" applyBorder="1" applyAlignment="1">
      <alignment vertical="center"/>
    </xf>
    <xf numFmtId="0" fontId="0" fillId="0" borderId="0" xfId="0" applyFill="1"/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3" xfId="0" applyFont="1" applyBorder="1" applyAlignment="1">
      <alignment horizontal="left" vertical="top" wrapText="1"/>
    </xf>
    <xf numFmtId="164" fontId="11" fillId="0" borderId="26" xfId="0" applyNumberFormat="1" applyFont="1" applyBorder="1" applyAlignment="1">
      <alignment horizontal="right" vertical="top"/>
    </xf>
    <xf numFmtId="164" fontId="11" fillId="0" borderId="27" xfId="0" applyNumberFormat="1" applyFont="1" applyBorder="1" applyAlignment="1">
      <alignment horizontal="right" vertical="top"/>
    </xf>
    <xf numFmtId="164" fontId="11" fillId="0" borderId="28" xfId="0" applyNumberFormat="1" applyFont="1" applyBorder="1" applyAlignment="1">
      <alignment horizontal="right" vertical="top"/>
    </xf>
    <xf numFmtId="0" fontId="11" fillId="0" borderId="17" xfId="0" applyFont="1" applyBorder="1" applyAlignment="1">
      <alignment horizontal="left" vertical="top" wrapText="1"/>
    </xf>
    <xf numFmtId="164" fontId="11" fillId="0" borderId="29" xfId="0" applyNumberFormat="1" applyFont="1" applyBorder="1" applyAlignment="1">
      <alignment horizontal="right" vertical="top"/>
    </xf>
    <xf numFmtId="164" fontId="11" fillId="0" borderId="30" xfId="0" applyNumberFormat="1" applyFont="1" applyBorder="1" applyAlignment="1">
      <alignment horizontal="right" vertical="top"/>
    </xf>
    <xf numFmtId="164" fontId="11" fillId="0" borderId="31" xfId="0" applyNumberFormat="1" applyFont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164" fontId="11" fillId="0" borderId="32" xfId="0" applyNumberFormat="1" applyFont="1" applyBorder="1" applyAlignment="1">
      <alignment horizontal="right" vertical="top"/>
    </xf>
    <xf numFmtId="164" fontId="11" fillId="0" borderId="33" xfId="0" applyNumberFormat="1" applyFont="1" applyBorder="1" applyAlignment="1">
      <alignment horizontal="right" vertical="top"/>
    </xf>
    <xf numFmtId="164" fontId="11" fillId="0" borderId="34" xfId="0" applyNumberFormat="1" applyFont="1" applyBorder="1" applyAlignment="1">
      <alignment horizontal="right" vertical="top"/>
    </xf>
    <xf numFmtId="0" fontId="2" fillId="14" borderId="3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0" fontId="6" fillId="16" borderId="0" xfId="0" applyFont="1" applyFill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3" fontId="6" fillId="16" borderId="5" xfId="0" applyNumberFormat="1" applyFont="1" applyFill="1" applyBorder="1" applyAlignment="1">
      <alignment horizontal="center" vertical="center"/>
    </xf>
    <xf numFmtId="3" fontId="6" fillId="16" borderId="0" xfId="0" applyNumberFormat="1" applyFont="1" applyFill="1" applyBorder="1" applyAlignment="1">
      <alignment horizontal="center" vertical="center"/>
    </xf>
    <xf numFmtId="3" fontId="6" fillId="16" borderId="4" xfId="0" applyNumberFormat="1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79" sqref="E79"/>
    </sheetView>
  </sheetViews>
  <sheetFormatPr defaultRowHeight="12.75" x14ac:dyDescent="0.2"/>
  <cols>
    <col min="1" max="1" width="39.5703125" style="1" customWidth="1"/>
    <col min="2" max="2" width="10.5703125" style="1" bestFit="1" customWidth="1"/>
    <col min="3" max="3" width="8.85546875" style="1"/>
  </cols>
  <sheetData>
    <row r="1" spans="1:27" ht="15.75" x14ac:dyDescent="0.25">
      <c r="A1" s="189" t="s">
        <v>168</v>
      </c>
      <c r="B1" s="15"/>
      <c r="C1" s="15"/>
      <c r="D1" s="33"/>
      <c r="E1" s="27"/>
      <c r="F1" s="188"/>
      <c r="G1" s="16"/>
      <c r="H1" s="16"/>
      <c r="I1" s="16"/>
      <c r="J1" s="33"/>
      <c r="K1" s="27"/>
      <c r="L1" s="188"/>
      <c r="M1" s="27"/>
      <c r="N1" s="16"/>
      <c r="O1" s="16"/>
      <c r="P1" s="33"/>
      <c r="Q1" s="27"/>
      <c r="R1" s="188"/>
      <c r="S1" s="16"/>
      <c r="T1" s="16"/>
      <c r="U1" s="16"/>
      <c r="V1" s="33"/>
      <c r="W1" s="27"/>
      <c r="X1" s="188"/>
      <c r="Y1" s="187"/>
      <c r="Z1" s="187"/>
      <c r="AA1" s="186"/>
    </row>
    <row r="2" spans="1:27" x14ac:dyDescent="0.2">
      <c r="A2" s="185"/>
      <c r="B2" s="239" t="s">
        <v>166</v>
      </c>
      <c r="C2" s="176" t="s">
        <v>165</v>
      </c>
      <c r="D2" s="224" t="s">
        <v>164</v>
      </c>
      <c r="E2" s="225"/>
      <c r="F2" s="226"/>
      <c r="G2" s="223" t="s">
        <v>163</v>
      </c>
      <c r="H2" s="223"/>
      <c r="I2" s="223"/>
      <c r="J2" s="224" t="s">
        <v>162</v>
      </c>
      <c r="K2" s="225"/>
      <c r="L2" s="226"/>
      <c r="M2" s="223" t="s">
        <v>161</v>
      </c>
      <c r="N2" s="223"/>
      <c r="O2" s="223"/>
      <c r="P2" s="224" t="s">
        <v>160</v>
      </c>
      <c r="Q2" s="225"/>
      <c r="R2" s="226"/>
      <c r="S2" s="223" t="s">
        <v>159</v>
      </c>
      <c r="T2" s="223"/>
      <c r="U2" s="223"/>
      <c r="V2" s="224" t="s">
        <v>158</v>
      </c>
      <c r="W2" s="225"/>
      <c r="X2" s="226"/>
      <c r="Y2" s="236" t="s">
        <v>14</v>
      </c>
      <c r="Z2" s="237"/>
      <c r="AA2" s="238"/>
    </row>
    <row r="3" spans="1:27" ht="13.5" thickBot="1" x14ac:dyDescent="0.25">
      <c r="A3" s="185"/>
      <c r="B3" s="240"/>
      <c r="C3" s="184" t="s">
        <v>157</v>
      </c>
      <c r="D3" s="182" t="s">
        <v>155</v>
      </c>
      <c r="E3" s="181" t="s">
        <v>156</v>
      </c>
      <c r="F3" s="180" t="s">
        <v>14</v>
      </c>
      <c r="G3" s="183" t="s">
        <v>155</v>
      </c>
      <c r="H3" s="183" t="s">
        <v>154</v>
      </c>
      <c r="I3" s="183" t="s">
        <v>14</v>
      </c>
      <c r="J3" s="178" t="s">
        <v>155</v>
      </c>
      <c r="K3" s="177" t="s">
        <v>154</v>
      </c>
      <c r="L3" s="176" t="s">
        <v>14</v>
      </c>
      <c r="M3" s="182" t="s">
        <v>155</v>
      </c>
      <c r="N3" s="179" t="s">
        <v>154</v>
      </c>
      <c r="O3" s="179" t="s">
        <v>14</v>
      </c>
      <c r="P3" s="182" t="s">
        <v>155</v>
      </c>
      <c r="Q3" s="181" t="s">
        <v>154</v>
      </c>
      <c r="R3" s="180" t="s">
        <v>14</v>
      </c>
      <c r="S3" s="179" t="s">
        <v>155</v>
      </c>
      <c r="T3" s="179" t="s">
        <v>154</v>
      </c>
      <c r="U3" s="179" t="s">
        <v>14</v>
      </c>
      <c r="V3" s="178" t="s">
        <v>155</v>
      </c>
      <c r="W3" s="177" t="s">
        <v>154</v>
      </c>
      <c r="X3" s="176" t="s">
        <v>14</v>
      </c>
      <c r="Y3" s="175" t="s">
        <v>155</v>
      </c>
      <c r="Z3" s="175" t="s">
        <v>154</v>
      </c>
      <c r="AA3" s="174" t="s">
        <v>14</v>
      </c>
    </row>
    <row r="4" spans="1:27" ht="13.5" thickBot="1" x14ac:dyDescent="0.25">
      <c r="A4" s="84" t="s">
        <v>153</v>
      </c>
      <c r="B4" s="173"/>
      <c r="C4" s="172"/>
      <c r="D4" s="171"/>
      <c r="E4" s="171"/>
      <c r="F4" s="171"/>
      <c r="G4" s="170"/>
      <c r="H4" s="170"/>
      <c r="I4" s="170"/>
      <c r="J4" s="170"/>
      <c r="K4" s="170"/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70"/>
      <c r="W4" s="170"/>
      <c r="X4" s="170"/>
      <c r="Y4" s="169"/>
      <c r="Z4" s="169"/>
      <c r="AA4" s="168"/>
    </row>
    <row r="5" spans="1:27" s="49" customFormat="1" ht="13.5" thickBot="1" x14ac:dyDescent="0.25">
      <c r="A5" s="167" t="s">
        <v>152</v>
      </c>
      <c r="B5" s="39">
        <v>7605</v>
      </c>
      <c r="C5" s="6">
        <v>5</v>
      </c>
      <c r="D5" s="165">
        <v>53</v>
      </c>
      <c r="E5" s="165">
        <v>38</v>
      </c>
      <c r="F5" s="163">
        <f>D5+E5</f>
        <v>91</v>
      </c>
      <c r="G5" s="166">
        <v>2</v>
      </c>
      <c r="H5" s="166">
        <v>5</v>
      </c>
      <c r="I5" s="161">
        <f>G5+H5</f>
        <v>7</v>
      </c>
      <c r="J5" s="162">
        <v>0</v>
      </c>
      <c r="K5" s="162">
        <v>0</v>
      </c>
      <c r="L5" s="161">
        <f>J5+K5</f>
        <v>0</v>
      </c>
      <c r="M5" s="165">
        <v>1</v>
      </c>
      <c r="N5" s="164">
        <v>1</v>
      </c>
      <c r="O5" s="163">
        <f>M5+N5</f>
        <v>2</v>
      </c>
      <c r="P5" s="165">
        <v>2</v>
      </c>
      <c r="Q5" s="165">
        <v>1</v>
      </c>
      <c r="R5" s="163">
        <f>P5+Q5</f>
        <v>3</v>
      </c>
      <c r="S5" s="164">
        <v>1</v>
      </c>
      <c r="T5" s="164">
        <v>0</v>
      </c>
      <c r="U5" s="163">
        <f>S5+T5</f>
        <v>1</v>
      </c>
      <c r="V5" s="162">
        <v>1</v>
      </c>
      <c r="W5" s="162">
        <v>5</v>
      </c>
      <c r="X5" s="161">
        <f>V5+W5</f>
        <v>6</v>
      </c>
      <c r="Y5" s="160">
        <f>D5+G5+J5+M5+P5+S5+V5</f>
        <v>60</v>
      </c>
      <c r="Z5" s="160">
        <f>E5+H5+K5+N5+Q5+T5+W5</f>
        <v>50</v>
      </c>
      <c r="AA5" s="159">
        <f>F5+I5+L5+O5+R5+U5+X5</f>
        <v>110</v>
      </c>
    </row>
    <row r="6" spans="1:27" ht="13.5" thickBot="1" x14ac:dyDescent="0.25">
      <c r="A6" s="158" t="s">
        <v>151</v>
      </c>
      <c r="B6" s="157"/>
      <c r="C6" s="15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5"/>
    </row>
    <row r="7" spans="1:27" x14ac:dyDescent="0.2">
      <c r="A7" s="154"/>
      <c r="B7" s="116"/>
      <c r="C7" s="116"/>
      <c r="D7" s="153"/>
      <c r="E7" s="152"/>
      <c r="F7" s="151"/>
      <c r="G7" s="152"/>
      <c r="H7" s="152"/>
      <c r="I7" s="152"/>
      <c r="J7" s="153"/>
      <c r="K7" s="152"/>
      <c r="L7" s="151"/>
      <c r="M7" s="153"/>
      <c r="N7" s="152"/>
      <c r="O7" s="152"/>
      <c r="P7" s="153"/>
      <c r="Q7" s="152"/>
      <c r="R7" s="151"/>
      <c r="S7" s="152"/>
      <c r="T7" s="152"/>
      <c r="U7" s="152"/>
      <c r="V7" s="153"/>
      <c r="W7" s="152"/>
      <c r="X7" s="151"/>
      <c r="Y7" s="150"/>
      <c r="Z7" s="150"/>
      <c r="AA7" s="149"/>
    </row>
    <row r="8" spans="1:27" s="1" customFormat="1" x14ac:dyDescent="0.2">
      <c r="A8" s="16" t="s">
        <v>150</v>
      </c>
      <c r="B8" s="80">
        <v>1055</v>
      </c>
      <c r="C8" s="80">
        <v>5</v>
      </c>
      <c r="D8" s="72">
        <v>4</v>
      </c>
      <c r="E8" s="71">
        <v>0</v>
      </c>
      <c r="F8" s="70">
        <f t="shared" ref="F8:F17" si="0">D8+E8</f>
        <v>4</v>
      </c>
      <c r="G8" s="79">
        <v>0</v>
      </c>
      <c r="H8" s="79">
        <v>0</v>
      </c>
      <c r="I8" s="70">
        <f t="shared" ref="I8:I17" si="1">G8+H8</f>
        <v>0</v>
      </c>
      <c r="J8" s="72">
        <v>0</v>
      </c>
      <c r="K8" s="71">
        <v>0</v>
      </c>
      <c r="L8" s="70">
        <f t="shared" ref="L8:L17" si="2">J8+K8</f>
        <v>0</v>
      </c>
      <c r="M8" s="72">
        <v>0</v>
      </c>
      <c r="N8" s="79">
        <v>0</v>
      </c>
      <c r="O8" s="78">
        <f t="shared" ref="O8:O17" si="3">M8+N8</f>
        <v>0</v>
      </c>
      <c r="P8" s="72">
        <v>0</v>
      </c>
      <c r="Q8" s="71">
        <v>0</v>
      </c>
      <c r="R8" s="70">
        <f t="shared" ref="R8:R17" si="4">P8+Q8</f>
        <v>0</v>
      </c>
      <c r="S8" s="79">
        <v>0</v>
      </c>
      <c r="T8" s="79">
        <v>0</v>
      </c>
      <c r="U8" s="78">
        <f t="shared" ref="U8:U17" si="5">S8+T8</f>
        <v>0</v>
      </c>
      <c r="V8" s="72">
        <v>2</v>
      </c>
      <c r="W8" s="71">
        <v>0</v>
      </c>
      <c r="X8" s="70">
        <f t="shared" ref="X8:X17" si="6">V8+W8</f>
        <v>2</v>
      </c>
      <c r="Y8" s="68">
        <f t="shared" ref="Y8:Y17" si="7">D8+G8+J8+M8+P8+S8+V8</f>
        <v>6</v>
      </c>
      <c r="Z8" s="76">
        <f t="shared" ref="Z8:Z17" si="8">E8+H8+K8+N8+Q8+T8+W8</f>
        <v>0</v>
      </c>
      <c r="AA8" s="136">
        <f t="shared" ref="AA8:AA17" si="9">F8+I8+L8+O8+R8+U8+X8</f>
        <v>6</v>
      </c>
    </row>
    <row r="9" spans="1:27" s="1" customFormat="1" x14ac:dyDescent="0.2">
      <c r="A9" s="16" t="s">
        <v>149</v>
      </c>
      <c r="B9" s="80">
        <v>1070</v>
      </c>
      <c r="C9" s="80">
        <v>5</v>
      </c>
      <c r="D9" s="72">
        <v>0</v>
      </c>
      <c r="E9" s="71">
        <v>0</v>
      </c>
      <c r="F9" s="70">
        <f t="shared" si="0"/>
        <v>0</v>
      </c>
      <c r="G9" s="79">
        <v>0</v>
      </c>
      <c r="H9" s="79">
        <v>0</v>
      </c>
      <c r="I9" s="70">
        <f t="shared" si="1"/>
        <v>0</v>
      </c>
      <c r="J9" s="72">
        <v>0</v>
      </c>
      <c r="K9" s="71">
        <v>0</v>
      </c>
      <c r="L9" s="70">
        <f t="shared" si="2"/>
        <v>0</v>
      </c>
      <c r="M9" s="72">
        <v>0</v>
      </c>
      <c r="N9" s="79">
        <v>0</v>
      </c>
      <c r="O9" s="78">
        <f t="shared" si="3"/>
        <v>0</v>
      </c>
      <c r="P9" s="72">
        <v>0</v>
      </c>
      <c r="Q9" s="71">
        <v>0</v>
      </c>
      <c r="R9" s="70">
        <f t="shared" si="4"/>
        <v>0</v>
      </c>
      <c r="S9" s="79">
        <v>0</v>
      </c>
      <c r="T9" s="79">
        <v>0</v>
      </c>
      <c r="U9" s="78">
        <f t="shared" si="5"/>
        <v>0</v>
      </c>
      <c r="V9" s="72">
        <v>0</v>
      </c>
      <c r="W9" s="71">
        <v>0</v>
      </c>
      <c r="X9" s="70">
        <f t="shared" si="6"/>
        <v>0</v>
      </c>
      <c r="Y9" s="68">
        <f t="shared" si="7"/>
        <v>0</v>
      </c>
      <c r="Z9" s="76">
        <f t="shared" si="8"/>
        <v>0</v>
      </c>
      <c r="AA9" s="136">
        <f t="shared" si="9"/>
        <v>0</v>
      </c>
    </row>
    <row r="10" spans="1:27" s="1" customFormat="1" x14ac:dyDescent="0.2">
      <c r="A10" s="16" t="s">
        <v>148</v>
      </c>
      <c r="B10" s="80">
        <v>1075</v>
      </c>
      <c r="C10" s="80">
        <v>5</v>
      </c>
      <c r="D10" s="72">
        <v>4</v>
      </c>
      <c r="E10" s="71">
        <v>0</v>
      </c>
      <c r="F10" s="70">
        <f t="shared" si="0"/>
        <v>4</v>
      </c>
      <c r="G10" s="79">
        <v>1</v>
      </c>
      <c r="H10" s="79">
        <v>0</v>
      </c>
      <c r="I10" s="70">
        <f t="shared" si="1"/>
        <v>1</v>
      </c>
      <c r="J10" s="72">
        <v>0</v>
      </c>
      <c r="K10" s="71">
        <v>0</v>
      </c>
      <c r="L10" s="70">
        <f t="shared" si="2"/>
        <v>0</v>
      </c>
      <c r="M10" s="72">
        <v>0</v>
      </c>
      <c r="N10" s="79">
        <v>0</v>
      </c>
      <c r="O10" s="78">
        <f t="shared" si="3"/>
        <v>0</v>
      </c>
      <c r="P10" s="72">
        <v>0</v>
      </c>
      <c r="Q10" s="71">
        <v>0</v>
      </c>
      <c r="R10" s="70">
        <f t="shared" si="4"/>
        <v>0</v>
      </c>
      <c r="S10" s="79">
        <v>0</v>
      </c>
      <c r="T10" s="79">
        <v>0</v>
      </c>
      <c r="U10" s="78">
        <f t="shared" si="5"/>
        <v>0</v>
      </c>
      <c r="V10" s="72">
        <v>0</v>
      </c>
      <c r="W10" s="71">
        <v>0</v>
      </c>
      <c r="X10" s="70">
        <f t="shared" si="6"/>
        <v>0</v>
      </c>
      <c r="Y10" s="68">
        <f t="shared" si="7"/>
        <v>5</v>
      </c>
      <c r="Z10" s="68">
        <f t="shared" si="8"/>
        <v>0</v>
      </c>
      <c r="AA10" s="136">
        <f t="shared" si="9"/>
        <v>5</v>
      </c>
    </row>
    <row r="11" spans="1:27" s="1" customFormat="1" x14ac:dyDescent="0.2">
      <c r="A11" s="16" t="s">
        <v>147</v>
      </c>
      <c r="B11" s="80" t="s">
        <v>146</v>
      </c>
      <c r="C11" s="80">
        <v>5</v>
      </c>
      <c r="D11" s="72">
        <v>2</v>
      </c>
      <c r="E11" s="71">
        <v>0</v>
      </c>
      <c r="F11" s="70">
        <f t="shared" si="0"/>
        <v>2</v>
      </c>
      <c r="G11" s="79">
        <v>0</v>
      </c>
      <c r="H11" s="79">
        <v>0</v>
      </c>
      <c r="I11" s="70">
        <f t="shared" si="1"/>
        <v>0</v>
      </c>
      <c r="J11" s="72">
        <v>0</v>
      </c>
      <c r="K11" s="71">
        <v>0</v>
      </c>
      <c r="L11" s="70">
        <f t="shared" si="2"/>
        <v>0</v>
      </c>
      <c r="M11" s="72">
        <v>0</v>
      </c>
      <c r="N11" s="79">
        <v>0</v>
      </c>
      <c r="O11" s="78">
        <f t="shared" si="3"/>
        <v>0</v>
      </c>
      <c r="P11" s="72">
        <v>0</v>
      </c>
      <c r="Q11" s="71">
        <v>0</v>
      </c>
      <c r="R11" s="70">
        <f t="shared" si="4"/>
        <v>0</v>
      </c>
      <c r="S11" s="79">
        <v>0</v>
      </c>
      <c r="T11" s="79">
        <v>0</v>
      </c>
      <c r="U11" s="78">
        <f t="shared" si="5"/>
        <v>0</v>
      </c>
      <c r="V11" s="72">
        <v>0</v>
      </c>
      <c r="W11" s="71">
        <v>0</v>
      </c>
      <c r="X11" s="70">
        <f t="shared" si="6"/>
        <v>0</v>
      </c>
      <c r="Y11" s="68">
        <f t="shared" si="7"/>
        <v>2</v>
      </c>
      <c r="Z11" s="68">
        <f t="shared" si="8"/>
        <v>0</v>
      </c>
      <c r="AA11" s="136">
        <f t="shared" si="9"/>
        <v>2</v>
      </c>
    </row>
    <row r="12" spans="1:27" s="1" customFormat="1" x14ac:dyDescent="0.2">
      <c r="A12" s="16" t="s">
        <v>145</v>
      </c>
      <c r="B12" s="80">
        <v>1080</v>
      </c>
      <c r="C12" s="80">
        <v>5</v>
      </c>
      <c r="D12" s="72">
        <v>2</v>
      </c>
      <c r="E12" s="71">
        <v>0</v>
      </c>
      <c r="F12" s="70">
        <f t="shared" si="0"/>
        <v>2</v>
      </c>
      <c r="G12" s="79">
        <v>0</v>
      </c>
      <c r="H12" s="79">
        <v>0</v>
      </c>
      <c r="I12" s="70">
        <f t="shared" si="1"/>
        <v>0</v>
      </c>
      <c r="J12" s="72">
        <v>0</v>
      </c>
      <c r="K12" s="71">
        <v>0</v>
      </c>
      <c r="L12" s="70">
        <f t="shared" si="2"/>
        <v>0</v>
      </c>
      <c r="M12" s="72">
        <v>0</v>
      </c>
      <c r="N12" s="79">
        <v>0</v>
      </c>
      <c r="O12" s="78">
        <f t="shared" si="3"/>
        <v>0</v>
      </c>
      <c r="P12" s="72">
        <v>0</v>
      </c>
      <c r="Q12" s="71">
        <v>0</v>
      </c>
      <c r="R12" s="70">
        <f t="shared" si="4"/>
        <v>0</v>
      </c>
      <c r="S12" s="79">
        <v>0</v>
      </c>
      <c r="T12" s="79">
        <v>0</v>
      </c>
      <c r="U12" s="78">
        <f t="shared" si="5"/>
        <v>0</v>
      </c>
      <c r="V12" s="72">
        <v>0</v>
      </c>
      <c r="W12" s="71">
        <v>0</v>
      </c>
      <c r="X12" s="70">
        <f t="shared" si="6"/>
        <v>0</v>
      </c>
      <c r="Y12" s="68">
        <f t="shared" si="7"/>
        <v>2</v>
      </c>
      <c r="Z12" s="68">
        <f t="shared" si="8"/>
        <v>0</v>
      </c>
      <c r="AA12" s="136">
        <f t="shared" si="9"/>
        <v>2</v>
      </c>
    </row>
    <row r="13" spans="1:27" s="1" customFormat="1" x14ac:dyDescent="0.2">
      <c r="A13" s="16" t="s">
        <v>144</v>
      </c>
      <c r="B13" s="80">
        <v>1081</v>
      </c>
      <c r="C13" s="80">
        <v>5</v>
      </c>
      <c r="D13" s="72">
        <v>0</v>
      </c>
      <c r="E13" s="71">
        <v>0</v>
      </c>
      <c r="F13" s="70">
        <f t="shared" si="0"/>
        <v>0</v>
      </c>
      <c r="G13" s="79">
        <v>0</v>
      </c>
      <c r="H13" s="79">
        <v>0</v>
      </c>
      <c r="I13" s="70">
        <f t="shared" si="1"/>
        <v>0</v>
      </c>
      <c r="J13" s="72">
        <v>0</v>
      </c>
      <c r="K13" s="71">
        <v>0</v>
      </c>
      <c r="L13" s="70">
        <f t="shared" si="2"/>
        <v>0</v>
      </c>
      <c r="M13" s="72">
        <v>0</v>
      </c>
      <c r="N13" s="79">
        <v>0</v>
      </c>
      <c r="O13" s="78">
        <f t="shared" si="3"/>
        <v>0</v>
      </c>
      <c r="P13" s="72">
        <v>0</v>
      </c>
      <c r="Q13" s="71">
        <v>0</v>
      </c>
      <c r="R13" s="70">
        <f t="shared" si="4"/>
        <v>0</v>
      </c>
      <c r="S13" s="79">
        <v>0</v>
      </c>
      <c r="T13" s="79">
        <v>0</v>
      </c>
      <c r="U13" s="78">
        <f t="shared" si="5"/>
        <v>0</v>
      </c>
      <c r="V13" s="72">
        <v>0</v>
      </c>
      <c r="W13" s="71">
        <v>0</v>
      </c>
      <c r="X13" s="70">
        <f t="shared" si="6"/>
        <v>0</v>
      </c>
      <c r="Y13" s="68">
        <f t="shared" si="7"/>
        <v>0</v>
      </c>
      <c r="Z13" s="68">
        <f t="shared" si="8"/>
        <v>0</v>
      </c>
      <c r="AA13" s="136">
        <f t="shared" si="9"/>
        <v>0</v>
      </c>
    </row>
    <row r="14" spans="1:27" s="1" customFormat="1" x14ac:dyDescent="0.2">
      <c r="A14" s="16" t="s">
        <v>143</v>
      </c>
      <c r="B14" s="80">
        <v>1085</v>
      </c>
      <c r="C14" s="80">
        <v>5</v>
      </c>
      <c r="D14" s="72">
        <v>8</v>
      </c>
      <c r="E14" s="71">
        <v>1</v>
      </c>
      <c r="F14" s="70">
        <f t="shared" si="0"/>
        <v>9</v>
      </c>
      <c r="G14" s="79">
        <v>0</v>
      </c>
      <c r="H14" s="79">
        <v>0</v>
      </c>
      <c r="I14" s="70">
        <f t="shared" si="1"/>
        <v>0</v>
      </c>
      <c r="J14" s="72">
        <v>0</v>
      </c>
      <c r="K14" s="71">
        <v>0</v>
      </c>
      <c r="L14" s="70">
        <f t="shared" si="2"/>
        <v>0</v>
      </c>
      <c r="M14" s="72">
        <v>0</v>
      </c>
      <c r="N14" s="79">
        <v>0</v>
      </c>
      <c r="O14" s="78">
        <f t="shared" si="3"/>
        <v>0</v>
      </c>
      <c r="P14" s="72">
        <v>0</v>
      </c>
      <c r="Q14" s="71">
        <v>0</v>
      </c>
      <c r="R14" s="70">
        <f t="shared" si="4"/>
        <v>0</v>
      </c>
      <c r="S14" s="79">
        <v>0</v>
      </c>
      <c r="T14" s="79">
        <v>0</v>
      </c>
      <c r="U14" s="78">
        <f t="shared" si="5"/>
        <v>0</v>
      </c>
      <c r="V14" s="72">
        <v>1</v>
      </c>
      <c r="W14" s="71">
        <v>1</v>
      </c>
      <c r="X14" s="70">
        <f t="shared" si="6"/>
        <v>2</v>
      </c>
      <c r="Y14" s="68">
        <f t="shared" si="7"/>
        <v>9</v>
      </c>
      <c r="Z14" s="68">
        <f t="shared" si="8"/>
        <v>2</v>
      </c>
      <c r="AA14" s="136">
        <f t="shared" si="9"/>
        <v>11</v>
      </c>
    </row>
    <row r="15" spans="1:27" s="1" customFormat="1" x14ac:dyDescent="0.2">
      <c r="A15" s="16" t="s">
        <v>142</v>
      </c>
      <c r="B15" s="80">
        <v>1086</v>
      </c>
      <c r="C15" s="80">
        <v>5</v>
      </c>
      <c r="D15" s="72">
        <v>0</v>
      </c>
      <c r="E15" s="71">
        <v>0</v>
      </c>
      <c r="F15" s="70">
        <f t="shared" si="0"/>
        <v>0</v>
      </c>
      <c r="G15" s="79">
        <v>0</v>
      </c>
      <c r="H15" s="79">
        <v>0</v>
      </c>
      <c r="I15" s="70">
        <f t="shared" si="1"/>
        <v>0</v>
      </c>
      <c r="J15" s="71">
        <v>0</v>
      </c>
      <c r="K15" s="71">
        <v>0</v>
      </c>
      <c r="L15" s="70">
        <f t="shared" si="2"/>
        <v>0</v>
      </c>
      <c r="M15" s="72">
        <v>1</v>
      </c>
      <c r="N15" s="79">
        <v>0</v>
      </c>
      <c r="O15" s="78">
        <f t="shared" si="3"/>
        <v>1</v>
      </c>
      <c r="P15" s="72">
        <v>0</v>
      </c>
      <c r="Q15" s="71">
        <v>0</v>
      </c>
      <c r="R15" s="70">
        <f t="shared" si="4"/>
        <v>0</v>
      </c>
      <c r="S15" s="79">
        <v>0</v>
      </c>
      <c r="T15" s="79">
        <v>0</v>
      </c>
      <c r="U15" s="78">
        <f t="shared" si="5"/>
        <v>0</v>
      </c>
      <c r="V15" s="72">
        <v>1</v>
      </c>
      <c r="W15" s="71">
        <v>0</v>
      </c>
      <c r="X15" s="70">
        <f t="shared" si="6"/>
        <v>1</v>
      </c>
      <c r="Y15" s="68">
        <f t="shared" si="7"/>
        <v>2</v>
      </c>
      <c r="Z15" s="68">
        <f t="shared" si="8"/>
        <v>0</v>
      </c>
      <c r="AA15" s="136">
        <f t="shared" si="9"/>
        <v>2</v>
      </c>
    </row>
    <row r="16" spans="1:27" s="1" customFormat="1" x14ac:dyDescent="0.2">
      <c r="A16" s="16" t="s">
        <v>141</v>
      </c>
      <c r="B16" s="80">
        <v>1090</v>
      </c>
      <c r="C16" s="80">
        <v>5</v>
      </c>
      <c r="D16" s="72">
        <v>6</v>
      </c>
      <c r="E16" s="71">
        <v>6</v>
      </c>
      <c r="F16" s="70">
        <f t="shared" si="0"/>
        <v>12</v>
      </c>
      <c r="G16" s="79">
        <v>1</v>
      </c>
      <c r="H16" s="79">
        <v>0</v>
      </c>
      <c r="I16" s="70">
        <f t="shared" si="1"/>
        <v>1</v>
      </c>
      <c r="J16" s="71">
        <v>0</v>
      </c>
      <c r="K16" s="71">
        <v>0</v>
      </c>
      <c r="L16" s="70">
        <f t="shared" si="2"/>
        <v>0</v>
      </c>
      <c r="M16" s="72">
        <v>1</v>
      </c>
      <c r="N16" s="79">
        <v>0</v>
      </c>
      <c r="O16" s="78">
        <f t="shared" si="3"/>
        <v>1</v>
      </c>
      <c r="P16" s="72">
        <v>0</v>
      </c>
      <c r="Q16" s="71">
        <v>1</v>
      </c>
      <c r="R16" s="70">
        <f t="shared" si="4"/>
        <v>1</v>
      </c>
      <c r="S16" s="79">
        <v>0</v>
      </c>
      <c r="T16" s="79">
        <v>0</v>
      </c>
      <c r="U16" s="78">
        <f t="shared" si="5"/>
        <v>0</v>
      </c>
      <c r="V16" s="72">
        <v>0</v>
      </c>
      <c r="W16" s="71">
        <v>0</v>
      </c>
      <c r="X16" s="70">
        <f t="shared" si="6"/>
        <v>0</v>
      </c>
      <c r="Y16" s="68">
        <f t="shared" si="7"/>
        <v>8</v>
      </c>
      <c r="Z16" s="68">
        <f t="shared" si="8"/>
        <v>7</v>
      </c>
      <c r="AA16" s="136">
        <f t="shared" si="9"/>
        <v>15</v>
      </c>
    </row>
    <row r="17" spans="1:27" s="1" customFormat="1" x14ac:dyDescent="0.2">
      <c r="A17" s="16" t="s">
        <v>140</v>
      </c>
      <c r="B17" s="80">
        <v>1091</v>
      </c>
      <c r="C17" s="80">
        <v>5</v>
      </c>
      <c r="D17" s="72">
        <v>1</v>
      </c>
      <c r="E17" s="71">
        <v>0</v>
      </c>
      <c r="F17" s="70">
        <f t="shared" si="0"/>
        <v>1</v>
      </c>
      <c r="G17" s="79">
        <v>0</v>
      </c>
      <c r="H17" s="79">
        <v>0</v>
      </c>
      <c r="I17" s="70">
        <f t="shared" si="1"/>
        <v>0</v>
      </c>
      <c r="J17" s="71">
        <v>0</v>
      </c>
      <c r="K17" s="71">
        <v>0</v>
      </c>
      <c r="L17" s="70">
        <f t="shared" si="2"/>
        <v>0</v>
      </c>
      <c r="M17" s="72">
        <v>0</v>
      </c>
      <c r="N17" s="79">
        <v>0</v>
      </c>
      <c r="O17" s="78">
        <f t="shared" si="3"/>
        <v>0</v>
      </c>
      <c r="P17" s="72">
        <v>0</v>
      </c>
      <c r="Q17" s="71">
        <v>0</v>
      </c>
      <c r="R17" s="70">
        <f t="shared" si="4"/>
        <v>0</v>
      </c>
      <c r="S17" s="79">
        <v>0</v>
      </c>
      <c r="T17" s="79">
        <v>0</v>
      </c>
      <c r="U17" s="78">
        <f t="shared" si="5"/>
        <v>0</v>
      </c>
      <c r="V17" s="72">
        <v>0</v>
      </c>
      <c r="W17" s="71">
        <v>0</v>
      </c>
      <c r="X17" s="70">
        <f t="shared" si="6"/>
        <v>0</v>
      </c>
      <c r="Y17" s="68">
        <f t="shared" si="7"/>
        <v>1</v>
      </c>
      <c r="Z17" s="68">
        <f t="shared" si="8"/>
        <v>0</v>
      </c>
      <c r="AA17" s="136">
        <f t="shared" si="9"/>
        <v>1</v>
      </c>
    </row>
    <row r="18" spans="1:27" s="49" customFormat="1" ht="13.5" thickBot="1" x14ac:dyDescent="0.25">
      <c r="A18" s="98" t="s">
        <v>139</v>
      </c>
      <c r="B18" s="15"/>
      <c r="C18" s="15"/>
      <c r="D18" s="32">
        <f>SUM(D9:D17)</f>
        <v>23</v>
      </c>
      <c r="E18" s="31">
        <f t="shared" ref="E18:AA18" si="10">SUM(E9:E17)</f>
        <v>7</v>
      </c>
      <c r="F18" s="30">
        <f t="shared" si="10"/>
        <v>30</v>
      </c>
      <c r="G18" s="32">
        <f t="shared" si="10"/>
        <v>2</v>
      </c>
      <c r="H18" s="31">
        <f t="shared" si="10"/>
        <v>0</v>
      </c>
      <c r="I18" s="30">
        <f t="shared" si="10"/>
        <v>2</v>
      </c>
      <c r="J18" s="32">
        <f t="shared" si="10"/>
        <v>0</v>
      </c>
      <c r="K18" s="31">
        <f t="shared" si="10"/>
        <v>0</v>
      </c>
      <c r="L18" s="30">
        <f t="shared" si="10"/>
        <v>0</v>
      </c>
      <c r="M18" s="32">
        <f t="shared" si="10"/>
        <v>2</v>
      </c>
      <c r="N18" s="31">
        <f t="shared" si="10"/>
        <v>0</v>
      </c>
      <c r="O18" s="30">
        <f t="shared" si="10"/>
        <v>2</v>
      </c>
      <c r="P18" s="32">
        <f t="shared" si="10"/>
        <v>0</v>
      </c>
      <c r="Q18" s="31">
        <f t="shared" si="10"/>
        <v>1</v>
      </c>
      <c r="R18" s="30">
        <f t="shared" si="10"/>
        <v>1</v>
      </c>
      <c r="S18" s="32">
        <f t="shared" si="10"/>
        <v>0</v>
      </c>
      <c r="T18" s="31">
        <f t="shared" si="10"/>
        <v>0</v>
      </c>
      <c r="U18" s="30">
        <f t="shared" si="10"/>
        <v>0</v>
      </c>
      <c r="V18" s="32">
        <f t="shared" si="10"/>
        <v>2</v>
      </c>
      <c r="W18" s="31">
        <f t="shared" si="10"/>
        <v>1</v>
      </c>
      <c r="X18" s="30">
        <f t="shared" si="10"/>
        <v>3</v>
      </c>
      <c r="Y18" s="148">
        <f t="shared" si="10"/>
        <v>29</v>
      </c>
      <c r="Z18" s="147">
        <f t="shared" si="10"/>
        <v>9</v>
      </c>
      <c r="AA18" s="28">
        <f t="shared" si="10"/>
        <v>38</v>
      </c>
    </row>
    <row r="19" spans="1:27" s="1" customFormat="1" ht="13.5" thickBot="1" x14ac:dyDescent="0.25">
      <c r="A19" s="8" t="s">
        <v>138</v>
      </c>
      <c r="B19" s="7"/>
      <c r="C19" s="7"/>
      <c r="D19" s="66">
        <f>SUBTOTAL(9,D8:D17)</f>
        <v>27</v>
      </c>
      <c r="E19" s="5">
        <f t="shared" ref="E19:X19" si="11">SUBTOTAL(9,E8:E17)</f>
        <v>7</v>
      </c>
      <c r="F19" s="4">
        <f t="shared" si="11"/>
        <v>34</v>
      </c>
      <c r="G19" s="66">
        <f t="shared" si="11"/>
        <v>2</v>
      </c>
      <c r="H19" s="5">
        <f t="shared" si="11"/>
        <v>0</v>
      </c>
      <c r="I19" s="4">
        <f t="shared" si="11"/>
        <v>2</v>
      </c>
      <c r="J19" s="66">
        <f t="shared" si="11"/>
        <v>0</v>
      </c>
      <c r="K19" s="5">
        <f t="shared" si="11"/>
        <v>0</v>
      </c>
      <c r="L19" s="4">
        <f t="shared" si="11"/>
        <v>0</v>
      </c>
      <c r="M19" s="66">
        <f t="shared" si="11"/>
        <v>2</v>
      </c>
      <c r="N19" s="5">
        <f t="shared" si="11"/>
        <v>0</v>
      </c>
      <c r="O19" s="4">
        <f t="shared" si="11"/>
        <v>2</v>
      </c>
      <c r="P19" s="66">
        <f t="shared" si="11"/>
        <v>0</v>
      </c>
      <c r="Q19" s="5">
        <f t="shared" si="11"/>
        <v>1</v>
      </c>
      <c r="R19" s="4">
        <f t="shared" si="11"/>
        <v>1</v>
      </c>
      <c r="S19" s="66">
        <f t="shared" si="11"/>
        <v>0</v>
      </c>
      <c r="T19" s="5">
        <f t="shared" si="11"/>
        <v>0</v>
      </c>
      <c r="U19" s="4">
        <f t="shared" si="11"/>
        <v>0</v>
      </c>
      <c r="V19" s="66">
        <f t="shared" si="11"/>
        <v>4</v>
      </c>
      <c r="W19" s="5">
        <f t="shared" si="11"/>
        <v>1</v>
      </c>
      <c r="X19" s="4">
        <f t="shared" si="11"/>
        <v>5</v>
      </c>
      <c r="Y19" s="3">
        <f>D19+G19+J19+M19+P19+S19+V19</f>
        <v>35</v>
      </c>
      <c r="Z19" s="3">
        <f>E19+H19+K19+N19+Q19+T19+W19</f>
        <v>9</v>
      </c>
      <c r="AA19" s="2">
        <f>SUBTOTAL(9,AA8:AA17)</f>
        <v>44</v>
      </c>
    </row>
    <row r="20" spans="1:27" x14ac:dyDescent="0.2">
      <c r="A20" s="98"/>
      <c r="B20" s="15"/>
      <c r="C20" s="15"/>
      <c r="D20" s="25"/>
      <c r="E20" s="24"/>
      <c r="F20" s="23"/>
      <c r="G20" s="58"/>
      <c r="H20" s="58"/>
      <c r="I20" s="58"/>
      <c r="J20" s="25"/>
      <c r="K20" s="24"/>
      <c r="L20" s="23"/>
      <c r="M20" s="25"/>
      <c r="N20" s="58"/>
      <c r="O20" s="58"/>
      <c r="P20" s="25"/>
      <c r="Q20" s="24"/>
      <c r="R20" s="23"/>
      <c r="S20" s="58"/>
      <c r="T20" s="58"/>
      <c r="U20" s="58"/>
      <c r="V20" s="25"/>
      <c r="W20" s="24"/>
      <c r="X20" s="23"/>
      <c r="Y20" s="22"/>
      <c r="Z20" s="22"/>
      <c r="AA20" s="21"/>
    </row>
    <row r="21" spans="1:27" s="1" customFormat="1" x14ac:dyDescent="0.2">
      <c r="A21" s="16" t="s">
        <v>137</v>
      </c>
      <c r="B21" s="80">
        <v>1105</v>
      </c>
      <c r="C21" s="80">
        <v>5</v>
      </c>
      <c r="D21" s="72">
        <v>66</v>
      </c>
      <c r="E21" s="71">
        <v>60</v>
      </c>
      <c r="F21" s="70">
        <f>D21+E21</f>
        <v>126</v>
      </c>
      <c r="G21" s="79">
        <v>6</v>
      </c>
      <c r="H21" s="79">
        <v>1</v>
      </c>
      <c r="I21" s="70">
        <f>G21+H21</f>
        <v>7</v>
      </c>
      <c r="J21" s="72">
        <v>0</v>
      </c>
      <c r="K21" s="71">
        <v>0</v>
      </c>
      <c r="L21" s="70">
        <f>J21+K21</f>
        <v>0</v>
      </c>
      <c r="M21" s="72">
        <v>8</v>
      </c>
      <c r="N21" s="79">
        <v>4</v>
      </c>
      <c r="O21" s="70">
        <f>M21+N21</f>
        <v>12</v>
      </c>
      <c r="P21" s="72">
        <v>0</v>
      </c>
      <c r="Q21" s="71">
        <v>0</v>
      </c>
      <c r="R21" s="70">
        <f>P21+Q21</f>
        <v>0</v>
      </c>
      <c r="S21" s="79">
        <v>1</v>
      </c>
      <c r="T21" s="79">
        <v>1</v>
      </c>
      <c r="U21" s="78">
        <f>S21+T21</f>
        <v>2</v>
      </c>
      <c r="V21" s="72">
        <v>12</v>
      </c>
      <c r="W21" s="71">
        <v>7</v>
      </c>
      <c r="X21" s="70">
        <f>V21+W21</f>
        <v>19</v>
      </c>
      <c r="Y21" s="68">
        <f t="shared" ref="Y21:AA23" si="12">D21+G21+J21+M21+P21+S21+V21</f>
        <v>93</v>
      </c>
      <c r="Z21" s="68">
        <f t="shared" si="12"/>
        <v>73</v>
      </c>
      <c r="AA21" s="136">
        <f t="shared" si="12"/>
        <v>166</v>
      </c>
    </row>
    <row r="22" spans="1:27" s="1" customFormat="1" x14ac:dyDescent="0.2">
      <c r="A22" s="16" t="s">
        <v>136</v>
      </c>
      <c r="B22" s="80">
        <v>1120</v>
      </c>
      <c r="C22" s="80">
        <v>5</v>
      </c>
      <c r="D22" s="72">
        <v>1</v>
      </c>
      <c r="E22" s="71">
        <v>0</v>
      </c>
      <c r="F22" s="70">
        <f>D22+E22</f>
        <v>1</v>
      </c>
      <c r="G22" s="79">
        <v>0</v>
      </c>
      <c r="H22" s="79">
        <v>0</v>
      </c>
      <c r="I22" s="70">
        <f>G22+H22</f>
        <v>0</v>
      </c>
      <c r="J22" s="72">
        <v>0</v>
      </c>
      <c r="K22" s="71">
        <v>0</v>
      </c>
      <c r="L22" s="70">
        <f>J22+K22</f>
        <v>0</v>
      </c>
      <c r="M22" s="72">
        <v>0</v>
      </c>
      <c r="N22" s="79">
        <v>0</v>
      </c>
      <c r="O22" s="70">
        <f>M22+N22</f>
        <v>0</v>
      </c>
      <c r="P22" s="72">
        <v>0</v>
      </c>
      <c r="Q22" s="71">
        <v>0</v>
      </c>
      <c r="R22" s="70">
        <f>P22+Q22</f>
        <v>0</v>
      </c>
      <c r="S22" s="79">
        <v>0</v>
      </c>
      <c r="T22" s="79">
        <v>0</v>
      </c>
      <c r="U22" s="78">
        <f>S22+T22</f>
        <v>0</v>
      </c>
      <c r="V22" s="72">
        <v>0</v>
      </c>
      <c r="W22" s="71">
        <v>0</v>
      </c>
      <c r="X22" s="70">
        <f>V22+W22</f>
        <v>0</v>
      </c>
      <c r="Y22" s="68">
        <f t="shared" si="12"/>
        <v>1</v>
      </c>
      <c r="Z22" s="68">
        <f t="shared" si="12"/>
        <v>0</v>
      </c>
      <c r="AA22" s="136">
        <f t="shared" si="12"/>
        <v>1</v>
      </c>
    </row>
    <row r="23" spans="1:27" s="1" customFormat="1" ht="13.5" thickBot="1" x14ac:dyDescent="0.25">
      <c r="A23" s="16" t="s">
        <v>135</v>
      </c>
      <c r="B23" s="80">
        <v>1130</v>
      </c>
      <c r="C23" s="80">
        <v>5</v>
      </c>
      <c r="D23" s="72">
        <v>0</v>
      </c>
      <c r="E23" s="71">
        <v>0</v>
      </c>
      <c r="F23" s="70">
        <f>D23+E23</f>
        <v>0</v>
      </c>
      <c r="G23" s="79">
        <v>0</v>
      </c>
      <c r="H23" s="79">
        <v>0</v>
      </c>
      <c r="I23" s="70">
        <f>G23+H23</f>
        <v>0</v>
      </c>
      <c r="J23" s="72">
        <v>0</v>
      </c>
      <c r="K23" s="71">
        <v>0</v>
      </c>
      <c r="L23" s="70">
        <f>J23+K23</f>
        <v>0</v>
      </c>
      <c r="M23" s="72">
        <v>0</v>
      </c>
      <c r="N23" s="79">
        <v>0</v>
      </c>
      <c r="O23" s="70">
        <f>M23+N23</f>
        <v>0</v>
      </c>
      <c r="P23" s="72">
        <v>0</v>
      </c>
      <c r="Q23" s="71">
        <v>0</v>
      </c>
      <c r="R23" s="70">
        <f>P23+Q23</f>
        <v>0</v>
      </c>
      <c r="S23" s="79">
        <v>0</v>
      </c>
      <c r="T23" s="79">
        <v>0</v>
      </c>
      <c r="U23" s="78">
        <f>S23+T23</f>
        <v>0</v>
      </c>
      <c r="V23" s="72">
        <v>0</v>
      </c>
      <c r="W23" s="71">
        <v>0</v>
      </c>
      <c r="X23" s="70">
        <f>V23+W23</f>
        <v>0</v>
      </c>
      <c r="Y23" s="68">
        <f t="shared" si="12"/>
        <v>0</v>
      </c>
      <c r="Z23" s="68">
        <f t="shared" si="12"/>
        <v>0</v>
      </c>
      <c r="AA23" s="136">
        <f t="shared" si="12"/>
        <v>0</v>
      </c>
    </row>
    <row r="24" spans="1:27" s="1" customFormat="1" ht="13.5" thickBot="1" x14ac:dyDescent="0.25">
      <c r="A24" s="8" t="s">
        <v>134</v>
      </c>
      <c r="B24" s="7"/>
      <c r="C24" s="7"/>
      <c r="D24" s="66">
        <f>SUBTOTAL(9,D21:D23)</f>
        <v>67</v>
      </c>
      <c r="E24" s="5">
        <f>SUBTOTAL(9,E21:E23)</f>
        <v>60</v>
      </c>
      <c r="F24" s="4">
        <f>SUBTOTAL(9,F21:F23)</f>
        <v>127</v>
      </c>
      <c r="G24" s="5">
        <f>SUBTOTAL(9,G21:G23)</f>
        <v>6</v>
      </c>
      <c r="H24" s="5">
        <f>SUBTOTAL(9,H21:H23)</f>
        <v>1</v>
      </c>
      <c r="I24" s="5">
        <f t="shared" ref="I24:X24" si="13">SUBTOTAL(9,I21:I23)</f>
        <v>7</v>
      </c>
      <c r="J24" s="66">
        <f t="shared" si="13"/>
        <v>0</v>
      </c>
      <c r="K24" s="5">
        <f t="shared" si="13"/>
        <v>0</v>
      </c>
      <c r="L24" s="5">
        <f t="shared" si="13"/>
        <v>0</v>
      </c>
      <c r="M24" s="66">
        <f t="shared" si="13"/>
        <v>8</v>
      </c>
      <c r="N24" s="5">
        <f t="shared" si="13"/>
        <v>4</v>
      </c>
      <c r="O24" s="5">
        <f t="shared" si="13"/>
        <v>12</v>
      </c>
      <c r="P24" s="66">
        <f t="shared" si="13"/>
        <v>0</v>
      </c>
      <c r="Q24" s="5">
        <f t="shared" si="13"/>
        <v>0</v>
      </c>
      <c r="R24" s="5">
        <f t="shared" si="13"/>
        <v>0</v>
      </c>
      <c r="S24" s="66">
        <f t="shared" si="13"/>
        <v>1</v>
      </c>
      <c r="T24" s="5">
        <f t="shared" si="13"/>
        <v>1</v>
      </c>
      <c r="U24" s="5">
        <f t="shared" si="13"/>
        <v>2</v>
      </c>
      <c r="V24" s="66">
        <f t="shared" si="13"/>
        <v>12</v>
      </c>
      <c r="W24" s="5">
        <f t="shared" si="13"/>
        <v>7</v>
      </c>
      <c r="X24" s="5">
        <f t="shared" si="13"/>
        <v>19</v>
      </c>
      <c r="Y24" s="3">
        <f>D24+G24+J24+M24+P24+S24+V24</f>
        <v>94</v>
      </c>
      <c r="Z24" s="3">
        <f>E24+H24+K24+N24+Q24+T24+W24</f>
        <v>73</v>
      </c>
      <c r="AA24" s="2">
        <f>SUBTOTAL(9,AA21:AA23)</f>
        <v>167</v>
      </c>
    </row>
    <row r="25" spans="1:27" ht="13.5" thickBot="1" x14ac:dyDescent="0.25">
      <c r="A25" s="98"/>
      <c r="B25" s="15"/>
      <c r="C25" s="15"/>
      <c r="D25" s="25"/>
      <c r="E25" s="24"/>
      <c r="F25" s="23"/>
      <c r="G25" s="58"/>
      <c r="H25" s="58"/>
      <c r="I25" s="58"/>
      <c r="J25" s="25"/>
      <c r="K25" s="24"/>
      <c r="L25" s="23"/>
      <c r="M25" s="25"/>
      <c r="N25" s="58"/>
      <c r="O25" s="58"/>
      <c r="P25" s="25"/>
      <c r="Q25" s="24"/>
      <c r="R25" s="23"/>
      <c r="S25" s="58"/>
      <c r="T25" s="58"/>
      <c r="U25" s="58"/>
      <c r="V25" s="25"/>
      <c r="W25" s="24"/>
      <c r="X25" s="23"/>
      <c r="Y25" s="57"/>
      <c r="Z25" s="57"/>
      <c r="AA25" s="21"/>
    </row>
    <row r="26" spans="1:27" s="1" customFormat="1" ht="13.5" thickBot="1" x14ac:dyDescent="0.25">
      <c r="A26" s="8" t="s">
        <v>133</v>
      </c>
      <c r="B26" s="7">
        <v>1225</v>
      </c>
      <c r="C26" s="7">
        <v>5</v>
      </c>
      <c r="D26" s="129">
        <v>8</v>
      </c>
      <c r="E26" s="128">
        <v>10</v>
      </c>
      <c r="F26" s="4">
        <f>D26+E26</f>
        <v>18</v>
      </c>
      <c r="G26" s="128">
        <v>0</v>
      </c>
      <c r="H26" s="128">
        <v>0</v>
      </c>
      <c r="I26" s="5">
        <f>G26+H26</f>
        <v>0</v>
      </c>
      <c r="J26" s="129">
        <v>0</v>
      </c>
      <c r="K26" s="128">
        <v>0</v>
      </c>
      <c r="L26" s="4">
        <f>J26+K26</f>
        <v>0</v>
      </c>
      <c r="M26" s="129">
        <v>0</v>
      </c>
      <c r="N26" s="128">
        <v>0</v>
      </c>
      <c r="O26" s="5">
        <f>M26+N26</f>
        <v>0</v>
      </c>
      <c r="P26" s="129">
        <v>0</v>
      </c>
      <c r="Q26" s="128">
        <v>0</v>
      </c>
      <c r="R26" s="4">
        <f>P26+Q26</f>
        <v>0</v>
      </c>
      <c r="S26" s="128">
        <v>0</v>
      </c>
      <c r="T26" s="128">
        <v>0</v>
      </c>
      <c r="U26" s="5">
        <f>S26+T26</f>
        <v>0</v>
      </c>
      <c r="V26" s="129">
        <v>1</v>
      </c>
      <c r="W26" s="128">
        <v>3</v>
      </c>
      <c r="X26" s="4">
        <f>V26+W26</f>
        <v>4</v>
      </c>
      <c r="Y26" s="3">
        <f>D26+G26+J26+M26+P26+S26+V26</f>
        <v>9</v>
      </c>
      <c r="Z26" s="3">
        <f>E26+H26+K26+N26+Q26+T26+W26</f>
        <v>13</v>
      </c>
      <c r="AA26" s="127">
        <f>F26+I26+L26+O26+R26+U26+X26</f>
        <v>22</v>
      </c>
    </row>
    <row r="27" spans="1:27" x14ac:dyDescent="0.2">
      <c r="A27" s="98"/>
      <c r="B27" s="15"/>
      <c r="C27" s="15"/>
      <c r="D27" s="55"/>
      <c r="E27" s="54"/>
      <c r="F27" s="23"/>
      <c r="G27" s="142"/>
      <c r="H27" s="142"/>
      <c r="I27" s="146"/>
      <c r="J27" s="54"/>
      <c r="K27" s="54"/>
      <c r="L27" s="24"/>
      <c r="M27" s="55"/>
      <c r="N27" s="142"/>
      <c r="O27" s="146"/>
      <c r="P27" s="54"/>
      <c r="Q27" s="54"/>
      <c r="R27" s="146"/>
      <c r="S27" s="142"/>
      <c r="T27" s="142"/>
      <c r="U27" s="146"/>
      <c r="V27" s="54"/>
      <c r="W27" s="54"/>
      <c r="X27" s="23"/>
      <c r="Y27" s="57"/>
      <c r="Z27" s="57"/>
      <c r="AA27" s="141"/>
    </row>
    <row r="28" spans="1:27" s="1" customFormat="1" x14ac:dyDescent="0.2">
      <c r="A28" s="16" t="s">
        <v>132</v>
      </c>
      <c r="B28" s="80">
        <v>1230</v>
      </c>
      <c r="C28" s="80">
        <v>5</v>
      </c>
      <c r="D28" s="72">
        <v>3</v>
      </c>
      <c r="E28" s="71">
        <v>3</v>
      </c>
      <c r="F28" s="70">
        <f t="shared" ref="F28:F34" si="14">D28+E28</f>
        <v>6</v>
      </c>
      <c r="G28" s="72">
        <v>0</v>
      </c>
      <c r="H28" s="71">
        <v>0</v>
      </c>
      <c r="I28" s="70">
        <f t="shared" ref="I28:I34" si="15">G28+H28</f>
        <v>0</v>
      </c>
      <c r="J28" s="79">
        <v>0</v>
      </c>
      <c r="K28" s="79">
        <v>0</v>
      </c>
      <c r="L28" s="78">
        <f t="shared" ref="L28:L34" si="16">J28+K28</f>
        <v>0</v>
      </c>
      <c r="M28" s="72">
        <v>0</v>
      </c>
      <c r="N28" s="71">
        <v>0</v>
      </c>
      <c r="O28" s="70">
        <f t="shared" ref="O28:O34" si="17">M28+N28</f>
        <v>0</v>
      </c>
      <c r="P28" s="79">
        <v>0</v>
      </c>
      <c r="Q28" s="79">
        <v>0</v>
      </c>
      <c r="R28" s="78">
        <f t="shared" ref="R28:R34" si="18">P28+Q28</f>
        <v>0</v>
      </c>
      <c r="S28" s="72">
        <v>0</v>
      </c>
      <c r="T28" s="71">
        <v>0</v>
      </c>
      <c r="U28" s="70">
        <f t="shared" ref="U28:U34" si="19">S28+T28</f>
        <v>0</v>
      </c>
      <c r="V28" s="79">
        <v>1</v>
      </c>
      <c r="W28" s="79">
        <v>0</v>
      </c>
      <c r="X28" s="70">
        <f t="shared" ref="X28:X34" si="20">V28+W28</f>
        <v>1</v>
      </c>
      <c r="Y28" s="76">
        <f t="shared" ref="Y28:AA34" si="21">D28+G28+J28+M28+P28+S28+V28</f>
        <v>4</v>
      </c>
      <c r="Z28" s="68">
        <f t="shared" si="21"/>
        <v>3</v>
      </c>
      <c r="AA28" s="136">
        <f t="shared" si="21"/>
        <v>7</v>
      </c>
    </row>
    <row r="29" spans="1:27" s="1" customFormat="1" x14ac:dyDescent="0.2">
      <c r="A29" s="16" t="s">
        <v>131</v>
      </c>
      <c r="B29" s="80" t="s">
        <v>130</v>
      </c>
      <c r="C29" s="80">
        <v>5</v>
      </c>
      <c r="D29" s="72">
        <v>0</v>
      </c>
      <c r="E29" s="71">
        <v>0</v>
      </c>
      <c r="F29" s="70">
        <f t="shared" si="14"/>
        <v>0</v>
      </c>
      <c r="G29" s="72">
        <v>0</v>
      </c>
      <c r="H29" s="71">
        <v>0</v>
      </c>
      <c r="I29" s="70">
        <f t="shared" si="15"/>
        <v>0</v>
      </c>
      <c r="J29" s="72">
        <v>0</v>
      </c>
      <c r="K29" s="71">
        <v>0</v>
      </c>
      <c r="L29" s="70">
        <f t="shared" si="16"/>
        <v>0</v>
      </c>
      <c r="M29" s="72">
        <v>0</v>
      </c>
      <c r="N29" s="71">
        <v>0</v>
      </c>
      <c r="O29" s="70">
        <f t="shared" si="17"/>
        <v>0</v>
      </c>
      <c r="P29" s="72">
        <v>0</v>
      </c>
      <c r="Q29" s="71">
        <v>0</v>
      </c>
      <c r="R29" s="70">
        <f t="shared" si="18"/>
        <v>0</v>
      </c>
      <c r="S29" s="72">
        <v>0</v>
      </c>
      <c r="T29" s="71">
        <v>0</v>
      </c>
      <c r="U29" s="70">
        <f t="shared" si="19"/>
        <v>0</v>
      </c>
      <c r="V29" s="72">
        <v>0</v>
      </c>
      <c r="W29" s="71">
        <v>0</v>
      </c>
      <c r="X29" s="70">
        <f t="shared" si="20"/>
        <v>0</v>
      </c>
      <c r="Y29" s="69">
        <f t="shared" si="21"/>
        <v>0</v>
      </c>
      <c r="Z29" s="68">
        <f t="shared" si="21"/>
        <v>0</v>
      </c>
      <c r="AA29" s="136">
        <f t="shared" si="21"/>
        <v>0</v>
      </c>
    </row>
    <row r="30" spans="1:27" s="1" customFormat="1" x14ac:dyDescent="0.2">
      <c r="A30" s="16" t="s">
        <v>129</v>
      </c>
      <c r="B30" s="80" t="s">
        <v>128</v>
      </c>
      <c r="C30" s="80">
        <v>5</v>
      </c>
      <c r="D30" s="72">
        <v>2</v>
      </c>
      <c r="E30" s="71">
        <v>3</v>
      </c>
      <c r="F30" s="70">
        <f t="shared" si="14"/>
        <v>5</v>
      </c>
      <c r="G30" s="72">
        <v>0</v>
      </c>
      <c r="H30" s="71">
        <v>0</v>
      </c>
      <c r="I30" s="70">
        <f t="shared" si="15"/>
        <v>0</v>
      </c>
      <c r="J30" s="72">
        <v>0</v>
      </c>
      <c r="K30" s="71">
        <v>0</v>
      </c>
      <c r="L30" s="70">
        <f t="shared" si="16"/>
        <v>0</v>
      </c>
      <c r="M30" s="72">
        <v>0</v>
      </c>
      <c r="N30" s="71">
        <v>0</v>
      </c>
      <c r="O30" s="70">
        <f t="shared" si="17"/>
        <v>0</v>
      </c>
      <c r="P30" s="72">
        <v>0</v>
      </c>
      <c r="Q30" s="71">
        <v>0</v>
      </c>
      <c r="R30" s="70">
        <f t="shared" si="18"/>
        <v>0</v>
      </c>
      <c r="S30" s="72">
        <v>0</v>
      </c>
      <c r="T30" s="71">
        <v>0</v>
      </c>
      <c r="U30" s="70">
        <f t="shared" si="19"/>
        <v>0</v>
      </c>
      <c r="V30" s="72">
        <v>0</v>
      </c>
      <c r="W30" s="71">
        <v>0</v>
      </c>
      <c r="X30" s="70">
        <f t="shared" si="20"/>
        <v>0</v>
      </c>
      <c r="Y30" s="69">
        <f t="shared" si="21"/>
        <v>2</v>
      </c>
      <c r="Z30" s="68">
        <f t="shared" si="21"/>
        <v>3</v>
      </c>
      <c r="AA30" s="136">
        <f t="shared" si="21"/>
        <v>5</v>
      </c>
    </row>
    <row r="31" spans="1:27" s="1" customFormat="1" x14ac:dyDescent="0.2">
      <c r="A31" s="16" t="s">
        <v>288</v>
      </c>
      <c r="B31" s="80">
        <v>1252</v>
      </c>
      <c r="C31" s="80">
        <v>5</v>
      </c>
      <c r="D31" s="72">
        <v>2</v>
      </c>
      <c r="E31" s="71">
        <v>3</v>
      </c>
      <c r="F31" s="70">
        <f t="shared" si="14"/>
        <v>5</v>
      </c>
      <c r="G31" s="72">
        <v>0</v>
      </c>
      <c r="H31" s="71">
        <v>0</v>
      </c>
      <c r="I31" s="70">
        <f t="shared" si="15"/>
        <v>0</v>
      </c>
      <c r="J31" s="72">
        <v>0</v>
      </c>
      <c r="K31" s="71">
        <v>0</v>
      </c>
      <c r="L31" s="70">
        <f t="shared" si="16"/>
        <v>0</v>
      </c>
      <c r="M31" s="72">
        <v>0</v>
      </c>
      <c r="N31" s="71">
        <v>0</v>
      </c>
      <c r="O31" s="70">
        <f t="shared" si="17"/>
        <v>0</v>
      </c>
      <c r="P31" s="72">
        <v>0</v>
      </c>
      <c r="Q31" s="71">
        <v>0</v>
      </c>
      <c r="R31" s="70">
        <f t="shared" si="18"/>
        <v>0</v>
      </c>
      <c r="S31" s="72">
        <v>0</v>
      </c>
      <c r="T31" s="71">
        <v>0</v>
      </c>
      <c r="U31" s="70">
        <f t="shared" si="19"/>
        <v>0</v>
      </c>
      <c r="V31" s="72">
        <v>0</v>
      </c>
      <c r="W31" s="71">
        <v>1</v>
      </c>
      <c r="X31" s="70">
        <f t="shared" si="20"/>
        <v>1</v>
      </c>
      <c r="Y31" s="69">
        <f t="shared" si="21"/>
        <v>2</v>
      </c>
      <c r="Z31" s="68">
        <f t="shared" si="21"/>
        <v>4</v>
      </c>
      <c r="AA31" s="136">
        <f t="shared" si="21"/>
        <v>6</v>
      </c>
    </row>
    <row r="32" spans="1:27" s="1" customFormat="1" x14ac:dyDescent="0.2">
      <c r="A32" s="16" t="s">
        <v>127</v>
      </c>
      <c r="B32" s="80">
        <v>1255</v>
      </c>
      <c r="C32" s="80">
        <v>5</v>
      </c>
      <c r="D32" s="72">
        <v>0</v>
      </c>
      <c r="E32" s="71">
        <v>0</v>
      </c>
      <c r="F32" s="70">
        <f t="shared" si="14"/>
        <v>0</v>
      </c>
      <c r="G32" s="72">
        <v>0</v>
      </c>
      <c r="H32" s="71">
        <v>0</v>
      </c>
      <c r="I32" s="70">
        <f t="shared" si="15"/>
        <v>0</v>
      </c>
      <c r="J32" s="72">
        <v>0</v>
      </c>
      <c r="K32" s="71">
        <v>0</v>
      </c>
      <c r="L32" s="70">
        <f t="shared" si="16"/>
        <v>0</v>
      </c>
      <c r="M32" s="72">
        <v>0</v>
      </c>
      <c r="N32" s="71">
        <v>0</v>
      </c>
      <c r="O32" s="70">
        <f t="shared" si="17"/>
        <v>0</v>
      </c>
      <c r="P32" s="72">
        <v>0</v>
      </c>
      <c r="Q32" s="71">
        <v>0</v>
      </c>
      <c r="R32" s="70">
        <f t="shared" si="18"/>
        <v>0</v>
      </c>
      <c r="S32" s="72">
        <v>0</v>
      </c>
      <c r="T32" s="71">
        <v>0</v>
      </c>
      <c r="U32" s="70">
        <f t="shared" si="19"/>
        <v>0</v>
      </c>
      <c r="V32" s="72">
        <v>0</v>
      </c>
      <c r="W32" s="71">
        <v>0</v>
      </c>
      <c r="X32" s="70">
        <f t="shared" si="20"/>
        <v>0</v>
      </c>
      <c r="Y32" s="69">
        <f t="shared" si="21"/>
        <v>0</v>
      </c>
      <c r="Z32" s="68">
        <f t="shared" si="21"/>
        <v>0</v>
      </c>
      <c r="AA32" s="136">
        <f t="shared" si="21"/>
        <v>0</v>
      </c>
    </row>
    <row r="33" spans="1:27" s="1" customFormat="1" x14ac:dyDescent="0.2">
      <c r="A33" s="16" t="s">
        <v>289</v>
      </c>
      <c r="B33" s="80">
        <v>1257</v>
      </c>
      <c r="C33" s="80">
        <v>5</v>
      </c>
      <c r="D33" s="72">
        <v>0</v>
      </c>
      <c r="E33" s="71">
        <v>1</v>
      </c>
      <c r="F33" s="70">
        <f t="shared" si="14"/>
        <v>1</v>
      </c>
      <c r="G33" s="71">
        <v>0</v>
      </c>
      <c r="H33" s="71">
        <v>0</v>
      </c>
      <c r="I33" s="73">
        <f t="shared" si="15"/>
        <v>0</v>
      </c>
      <c r="J33" s="72">
        <v>0</v>
      </c>
      <c r="K33" s="71">
        <v>0</v>
      </c>
      <c r="L33" s="70">
        <f t="shared" si="16"/>
        <v>0</v>
      </c>
      <c r="M33" s="72">
        <v>1</v>
      </c>
      <c r="N33" s="71">
        <v>0</v>
      </c>
      <c r="O33" s="73">
        <f t="shared" si="17"/>
        <v>1</v>
      </c>
      <c r="P33" s="72">
        <v>0</v>
      </c>
      <c r="Q33" s="71">
        <v>0</v>
      </c>
      <c r="R33" s="70">
        <f t="shared" si="18"/>
        <v>0</v>
      </c>
      <c r="S33" s="71">
        <v>0</v>
      </c>
      <c r="T33" s="71">
        <v>0</v>
      </c>
      <c r="U33" s="73">
        <f t="shared" si="19"/>
        <v>0</v>
      </c>
      <c r="V33" s="72">
        <v>0</v>
      </c>
      <c r="W33" s="71">
        <v>0</v>
      </c>
      <c r="X33" s="70">
        <f t="shared" si="20"/>
        <v>0</v>
      </c>
      <c r="Y33" s="68">
        <f t="shared" si="21"/>
        <v>1</v>
      </c>
      <c r="Z33" s="68">
        <f t="shared" si="21"/>
        <v>1</v>
      </c>
      <c r="AA33" s="136">
        <f t="shared" si="21"/>
        <v>2</v>
      </c>
    </row>
    <row r="34" spans="1:27" s="1" customFormat="1" ht="13.5" thickBot="1" x14ac:dyDescent="0.25">
      <c r="A34" s="16" t="s">
        <v>126</v>
      </c>
      <c r="B34" s="80" t="s">
        <v>125</v>
      </c>
      <c r="C34" s="80">
        <v>5</v>
      </c>
      <c r="D34" s="72">
        <v>0</v>
      </c>
      <c r="E34" s="71">
        <v>0</v>
      </c>
      <c r="F34" s="70">
        <f t="shared" si="14"/>
        <v>0</v>
      </c>
      <c r="G34" s="71">
        <v>0</v>
      </c>
      <c r="H34" s="71">
        <v>0</v>
      </c>
      <c r="I34" s="73">
        <f t="shared" si="15"/>
        <v>0</v>
      </c>
      <c r="J34" s="72">
        <v>0</v>
      </c>
      <c r="K34" s="71">
        <v>0</v>
      </c>
      <c r="L34" s="70">
        <f t="shared" si="16"/>
        <v>0</v>
      </c>
      <c r="M34" s="72">
        <v>0</v>
      </c>
      <c r="N34" s="71">
        <v>0</v>
      </c>
      <c r="O34" s="73">
        <f t="shared" si="17"/>
        <v>0</v>
      </c>
      <c r="P34" s="72">
        <v>0</v>
      </c>
      <c r="Q34" s="71">
        <v>0</v>
      </c>
      <c r="R34" s="70">
        <f t="shared" si="18"/>
        <v>0</v>
      </c>
      <c r="S34" s="71">
        <v>0</v>
      </c>
      <c r="T34" s="71">
        <v>0</v>
      </c>
      <c r="U34" s="73">
        <f t="shared" si="19"/>
        <v>0</v>
      </c>
      <c r="V34" s="72">
        <v>0</v>
      </c>
      <c r="W34" s="71">
        <v>0</v>
      </c>
      <c r="X34" s="70">
        <f t="shared" si="20"/>
        <v>0</v>
      </c>
      <c r="Y34" s="68">
        <f t="shared" si="21"/>
        <v>0</v>
      </c>
      <c r="Z34" s="68">
        <f t="shared" si="21"/>
        <v>0</v>
      </c>
      <c r="AA34" s="136">
        <f t="shared" si="21"/>
        <v>0</v>
      </c>
    </row>
    <row r="35" spans="1:27" s="1" customFormat="1" ht="13.5" thickBot="1" x14ac:dyDescent="0.25">
      <c r="A35" s="77" t="s">
        <v>124</v>
      </c>
      <c r="B35" s="7"/>
      <c r="C35" s="7"/>
      <c r="D35" s="66">
        <f>SUBTOTAL(9,D28:D34)</f>
        <v>7</v>
      </c>
      <c r="E35" s="5">
        <f>SUBTOTAL(9,E28:E34)</f>
        <v>10</v>
      </c>
      <c r="F35" s="4">
        <f>SUBTOTAL(9,F28:F34)</f>
        <v>17</v>
      </c>
      <c r="G35" s="66">
        <f t="shared" ref="G35:AA35" si="22">SUBTOTAL(9,G28:G34)</f>
        <v>0</v>
      </c>
      <c r="H35" s="5">
        <f t="shared" si="22"/>
        <v>0</v>
      </c>
      <c r="I35" s="4">
        <f t="shared" si="22"/>
        <v>0</v>
      </c>
      <c r="J35" s="66">
        <f t="shared" si="22"/>
        <v>0</v>
      </c>
      <c r="K35" s="5">
        <f t="shared" si="22"/>
        <v>0</v>
      </c>
      <c r="L35" s="4">
        <f t="shared" si="22"/>
        <v>0</v>
      </c>
      <c r="M35" s="66">
        <f t="shared" si="22"/>
        <v>1</v>
      </c>
      <c r="N35" s="5">
        <f t="shared" si="22"/>
        <v>0</v>
      </c>
      <c r="O35" s="4">
        <f t="shared" si="22"/>
        <v>1</v>
      </c>
      <c r="P35" s="66">
        <f t="shared" si="22"/>
        <v>0</v>
      </c>
      <c r="Q35" s="5">
        <f t="shared" si="22"/>
        <v>0</v>
      </c>
      <c r="R35" s="4">
        <f t="shared" si="22"/>
        <v>0</v>
      </c>
      <c r="S35" s="66">
        <f t="shared" si="22"/>
        <v>0</v>
      </c>
      <c r="T35" s="5">
        <f t="shared" si="22"/>
        <v>0</v>
      </c>
      <c r="U35" s="4">
        <f t="shared" si="22"/>
        <v>0</v>
      </c>
      <c r="V35" s="66">
        <f t="shared" si="22"/>
        <v>1</v>
      </c>
      <c r="W35" s="5">
        <f t="shared" si="22"/>
        <v>1</v>
      </c>
      <c r="X35" s="4">
        <f t="shared" si="22"/>
        <v>2</v>
      </c>
      <c r="Y35" s="66">
        <f t="shared" si="22"/>
        <v>9</v>
      </c>
      <c r="Z35" s="5">
        <f t="shared" si="22"/>
        <v>11</v>
      </c>
      <c r="AA35" s="4">
        <f t="shared" si="22"/>
        <v>20</v>
      </c>
    </row>
    <row r="36" spans="1:27" x14ac:dyDescent="0.2">
      <c r="A36" s="16"/>
      <c r="B36" s="15"/>
      <c r="C36" s="15"/>
      <c r="D36" s="25"/>
      <c r="E36" s="24"/>
      <c r="F36" s="23"/>
      <c r="G36" s="58"/>
      <c r="H36" s="58"/>
      <c r="I36" s="58"/>
      <c r="J36" s="25"/>
      <c r="K36" s="24"/>
      <c r="L36" s="23"/>
      <c r="M36" s="25"/>
      <c r="N36" s="58"/>
      <c r="O36" s="58"/>
      <c r="P36" s="25"/>
      <c r="Q36" s="24"/>
      <c r="R36" s="23"/>
      <c r="S36" s="58"/>
      <c r="T36" s="58"/>
      <c r="U36" s="58"/>
      <c r="V36" s="25"/>
      <c r="W36" s="24"/>
      <c r="X36" s="23"/>
      <c r="Y36" s="57"/>
      <c r="Z36" s="57"/>
      <c r="AA36" s="21"/>
    </row>
    <row r="37" spans="1:27" s="1" customFormat="1" x14ac:dyDescent="0.2">
      <c r="A37" s="16" t="s">
        <v>123</v>
      </c>
      <c r="B37" s="80">
        <v>1405</v>
      </c>
      <c r="C37" s="80">
        <v>5</v>
      </c>
      <c r="D37" s="72">
        <v>48</v>
      </c>
      <c r="E37" s="71">
        <v>20</v>
      </c>
      <c r="F37" s="70">
        <f>D37+E37</f>
        <v>68</v>
      </c>
      <c r="G37" s="79">
        <v>5</v>
      </c>
      <c r="H37" s="79">
        <v>0</v>
      </c>
      <c r="I37" s="78">
        <f>G37+H37</f>
        <v>5</v>
      </c>
      <c r="J37" s="72">
        <v>0</v>
      </c>
      <c r="K37" s="71">
        <v>0</v>
      </c>
      <c r="L37" s="70">
        <f>J37+K37</f>
        <v>0</v>
      </c>
      <c r="M37" s="72">
        <v>2</v>
      </c>
      <c r="N37" s="79">
        <v>2</v>
      </c>
      <c r="O37" s="70">
        <f>M37+N37</f>
        <v>4</v>
      </c>
      <c r="P37" s="72">
        <v>0</v>
      </c>
      <c r="Q37" s="71">
        <v>0</v>
      </c>
      <c r="R37" s="70">
        <f>P37+Q37</f>
        <v>0</v>
      </c>
      <c r="S37" s="79">
        <v>0</v>
      </c>
      <c r="T37" s="79">
        <v>0</v>
      </c>
      <c r="U37" s="78">
        <f>S37+T37</f>
        <v>0</v>
      </c>
      <c r="V37" s="72">
        <v>6</v>
      </c>
      <c r="W37" s="71">
        <v>2</v>
      </c>
      <c r="X37" s="70">
        <f>V37+W37</f>
        <v>8</v>
      </c>
      <c r="Y37" s="76">
        <f t="shared" ref="Y37:AA40" si="23">D37+G37+J37+M37+P37+S37+V37</f>
        <v>61</v>
      </c>
      <c r="Z37" s="76">
        <f t="shared" si="23"/>
        <v>24</v>
      </c>
      <c r="AA37" s="136">
        <f t="shared" si="23"/>
        <v>85</v>
      </c>
    </row>
    <row r="38" spans="1:27" s="1" customFormat="1" x14ac:dyDescent="0.2">
      <c r="A38" s="16" t="s">
        <v>122</v>
      </c>
      <c r="B38" s="80">
        <v>1410</v>
      </c>
      <c r="C38" s="80">
        <v>5</v>
      </c>
      <c r="D38" s="72">
        <v>0</v>
      </c>
      <c r="E38" s="71">
        <v>0</v>
      </c>
      <c r="F38" s="70">
        <f>D38+E38</f>
        <v>0</v>
      </c>
      <c r="G38" s="79">
        <v>0</v>
      </c>
      <c r="H38" s="79">
        <v>0</v>
      </c>
      <c r="I38" s="78">
        <f>G38+H38</f>
        <v>0</v>
      </c>
      <c r="J38" s="72">
        <v>0</v>
      </c>
      <c r="K38" s="71">
        <v>0</v>
      </c>
      <c r="L38" s="70">
        <f>J38+K38</f>
        <v>0</v>
      </c>
      <c r="M38" s="72">
        <v>0</v>
      </c>
      <c r="N38" s="79">
        <v>0</v>
      </c>
      <c r="O38" s="78">
        <f>M38+N38</f>
        <v>0</v>
      </c>
      <c r="P38" s="72">
        <v>0</v>
      </c>
      <c r="Q38" s="71">
        <v>0</v>
      </c>
      <c r="R38" s="70">
        <f>P38+Q38</f>
        <v>0</v>
      </c>
      <c r="S38" s="79">
        <v>0</v>
      </c>
      <c r="T38" s="79">
        <v>0</v>
      </c>
      <c r="U38" s="78">
        <f>S38+T38</f>
        <v>0</v>
      </c>
      <c r="V38" s="72">
        <v>0</v>
      </c>
      <c r="W38" s="71">
        <v>0</v>
      </c>
      <c r="X38" s="70">
        <f>V38+W38</f>
        <v>0</v>
      </c>
      <c r="Y38" s="76">
        <f t="shared" si="23"/>
        <v>0</v>
      </c>
      <c r="Z38" s="76">
        <f t="shared" si="23"/>
        <v>0</v>
      </c>
      <c r="AA38" s="136">
        <f t="shared" si="23"/>
        <v>0</v>
      </c>
    </row>
    <row r="39" spans="1:27" s="1" customFormat="1" x14ac:dyDescent="0.2">
      <c r="A39" s="16" t="s">
        <v>290</v>
      </c>
      <c r="B39" s="80">
        <v>1430</v>
      </c>
      <c r="C39" s="80">
        <v>5</v>
      </c>
      <c r="D39" s="72">
        <v>9</v>
      </c>
      <c r="E39" s="71">
        <v>2</v>
      </c>
      <c r="F39" s="70">
        <f>D39+E39</f>
        <v>11</v>
      </c>
      <c r="G39" s="79">
        <v>0</v>
      </c>
      <c r="H39" s="79">
        <v>0</v>
      </c>
      <c r="I39" s="78">
        <f>G39+H39</f>
        <v>0</v>
      </c>
      <c r="J39" s="72">
        <v>0</v>
      </c>
      <c r="K39" s="71">
        <v>0</v>
      </c>
      <c r="L39" s="70">
        <f>J39+K39</f>
        <v>0</v>
      </c>
      <c r="M39" s="72">
        <v>0</v>
      </c>
      <c r="N39" s="79">
        <v>0</v>
      </c>
      <c r="O39" s="78">
        <f>M39+N39</f>
        <v>0</v>
      </c>
      <c r="P39" s="72">
        <v>0</v>
      </c>
      <c r="Q39" s="71">
        <v>0</v>
      </c>
      <c r="R39" s="70">
        <f>P39+Q39</f>
        <v>0</v>
      </c>
      <c r="S39" s="79">
        <v>0</v>
      </c>
      <c r="T39" s="79">
        <v>0</v>
      </c>
      <c r="U39" s="78">
        <f>S39+T39</f>
        <v>0</v>
      </c>
      <c r="V39" s="72">
        <v>2</v>
      </c>
      <c r="W39" s="71">
        <v>0</v>
      </c>
      <c r="X39" s="70">
        <f>V39+W39</f>
        <v>2</v>
      </c>
      <c r="Y39" s="76">
        <f t="shared" ref="Y39" si="24">D39+G39+J39+M39+P39+S39+V39</f>
        <v>11</v>
      </c>
      <c r="Z39" s="76">
        <f t="shared" ref="Z39" si="25">E39+H39+K39+N39+Q39+T39+W39</f>
        <v>2</v>
      </c>
      <c r="AA39" s="136">
        <f t="shared" ref="AA39" si="26">F39+I39+L39+O39+R39+U39+X39</f>
        <v>13</v>
      </c>
    </row>
    <row r="40" spans="1:27" s="1" customFormat="1" ht="13.5" thickBot="1" x14ac:dyDescent="0.25">
      <c r="A40" s="16" t="s">
        <v>121</v>
      </c>
      <c r="B40" s="80">
        <v>1450</v>
      </c>
      <c r="C40" s="80">
        <v>5</v>
      </c>
      <c r="D40" s="72">
        <v>7</v>
      </c>
      <c r="E40" s="71">
        <v>8</v>
      </c>
      <c r="F40" s="70">
        <f>D40+E40</f>
        <v>15</v>
      </c>
      <c r="G40" s="79">
        <v>0</v>
      </c>
      <c r="H40" s="79">
        <v>2</v>
      </c>
      <c r="I40" s="78">
        <f>G40+H40</f>
        <v>2</v>
      </c>
      <c r="J40" s="72">
        <v>0</v>
      </c>
      <c r="K40" s="71">
        <v>0</v>
      </c>
      <c r="L40" s="70">
        <f>J40+K40</f>
        <v>0</v>
      </c>
      <c r="M40" s="72">
        <v>0</v>
      </c>
      <c r="N40" s="79">
        <v>0</v>
      </c>
      <c r="O40" s="78">
        <f>M40+N40</f>
        <v>0</v>
      </c>
      <c r="P40" s="72">
        <v>0</v>
      </c>
      <c r="Q40" s="71">
        <v>0</v>
      </c>
      <c r="R40" s="70">
        <f>P40+Q40</f>
        <v>0</v>
      </c>
      <c r="S40" s="79">
        <v>0</v>
      </c>
      <c r="T40" s="79">
        <v>0</v>
      </c>
      <c r="U40" s="78">
        <f>S40+T40</f>
        <v>0</v>
      </c>
      <c r="V40" s="72">
        <v>0</v>
      </c>
      <c r="W40" s="71">
        <v>0</v>
      </c>
      <c r="X40" s="70">
        <f>V40+W40</f>
        <v>0</v>
      </c>
      <c r="Y40" s="76">
        <f t="shared" si="23"/>
        <v>7</v>
      </c>
      <c r="Z40" s="76">
        <f t="shared" si="23"/>
        <v>10</v>
      </c>
      <c r="AA40" s="136">
        <f t="shared" si="23"/>
        <v>17</v>
      </c>
    </row>
    <row r="41" spans="1:27" s="1" customFormat="1" ht="13.5" thickBot="1" x14ac:dyDescent="0.25">
      <c r="A41" s="77" t="s">
        <v>120</v>
      </c>
      <c r="B41" s="7"/>
      <c r="C41" s="7"/>
      <c r="D41" s="66">
        <f>SUBTOTAL(9,D37:D40)</f>
        <v>64</v>
      </c>
      <c r="E41" s="5">
        <f>SUBTOTAL(9,E37:E40)</f>
        <v>30</v>
      </c>
      <c r="F41" s="4">
        <f>SUBTOTAL(9,F37:F40)</f>
        <v>94</v>
      </c>
      <c r="G41" s="66">
        <f t="shared" ref="G41:X41" si="27">SUBTOTAL(9,G37:G40)</f>
        <v>5</v>
      </c>
      <c r="H41" s="5">
        <f t="shared" si="27"/>
        <v>2</v>
      </c>
      <c r="I41" s="4">
        <f t="shared" si="27"/>
        <v>7</v>
      </c>
      <c r="J41" s="66">
        <f t="shared" si="27"/>
        <v>0</v>
      </c>
      <c r="K41" s="5">
        <f t="shared" si="27"/>
        <v>0</v>
      </c>
      <c r="L41" s="4">
        <f t="shared" si="27"/>
        <v>0</v>
      </c>
      <c r="M41" s="66">
        <f t="shared" si="27"/>
        <v>2</v>
      </c>
      <c r="N41" s="5">
        <f t="shared" si="27"/>
        <v>2</v>
      </c>
      <c r="O41" s="4">
        <f t="shared" si="27"/>
        <v>4</v>
      </c>
      <c r="P41" s="66">
        <f t="shared" si="27"/>
        <v>0</v>
      </c>
      <c r="Q41" s="5">
        <f t="shared" si="27"/>
        <v>0</v>
      </c>
      <c r="R41" s="4">
        <f t="shared" si="27"/>
        <v>0</v>
      </c>
      <c r="S41" s="66">
        <f t="shared" si="27"/>
        <v>0</v>
      </c>
      <c r="T41" s="5">
        <f t="shared" si="27"/>
        <v>0</v>
      </c>
      <c r="U41" s="4">
        <f t="shared" si="27"/>
        <v>0</v>
      </c>
      <c r="V41" s="66">
        <f t="shared" si="27"/>
        <v>8</v>
      </c>
      <c r="W41" s="5">
        <f t="shared" si="27"/>
        <v>2</v>
      </c>
      <c r="X41" s="4">
        <f t="shared" si="27"/>
        <v>10</v>
      </c>
      <c r="Y41" s="65">
        <f>D41+G41+J41+M41+P41+S41+V41</f>
        <v>79</v>
      </c>
      <c r="Z41" s="3">
        <f>E41+H41+K41+N41+Q41+T41+W41</f>
        <v>36</v>
      </c>
      <c r="AA41" s="2">
        <f>SUBTOTAL(9,AA37:AA40)</f>
        <v>115</v>
      </c>
    </row>
    <row r="42" spans="1:27" x14ac:dyDescent="0.2">
      <c r="A42" s="16"/>
      <c r="B42" s="15"/>
      <c r="C42" s="15"/>
      <c r="D42" s="25"/>
      <c r="E42" s="24"/>
      <c r="F42" s="23"/>
      <c r="G42" s="58"/>
      <c r="H42" s="58"/>
      <c r="I42" s="58"/>
      <c r="J42" s="25"/>
      <c r="K42" s="24"/>
      <c r="L42" s="23"/>
      <c r="M42" s="25"/>
      <c r="N42" s="58"/>
      <c r="O42" s="58"/>
      <c r="P42" s="25"/>
      <c r="Q42" s="24"/>
      <c r="R42" s="23"/>
      <c r="S42" s="58"/>
      <c r="T42" s="58"/>
      <c r="U42" s="58"/>
      <c r="V42" s="25"/>
      <c r="W42" s="24"/>
      <c r="X42" s="23"/>
      <c r="Y42" s="57"/>
      <c r="Z42" s="57"/>
      <c r="AA42" s="21"/>
    </row>
    <row r="43" spans="1:27" s="1" customFormat="1" x14ac:dyDescent="0.2">
      <c r="A43" s="16" t="s">
        <v>119</v>
      </c>
      <c r="B43" s="80">
        <v>1505</v>
      </c>
      <c r="C43" s="80">
        <v>5</v>
      </c>
      <c r="D43" s="72">
        <v>14</v>
      </c>
      <c r="E43" s="71">
        <v>25</v>
      </c>
      <c r="F43" s="70">
        <f>D43+E43</f>
        <v>39</v>
      </c>
      <c r="G43" s="79">
        <v>0</v>
      </c>
      <c r="H43" s="79">
        <v>0</v>
      </c>
      <c r="I43" s="78">
        <f>G43+H43</f>
        <v>0</v>
      </c>
      <c r="J43" s="72">
        <v>0</v>
      </c>
      <c r="K43" s="71">
        <v>0</v>
      </c>
      <c r="L43" s="70">
        <f>J43+K43</f>
        <v>0</v>
      </c>
      <c r="M43" s="72">
        <v>0</v>
      </c>
      <c r="N43" s="79">
        <v>1</v>
      </c>
      <c r="O43" s="78">
        <f>M43+N43</f>
        <v>1</v>
      </c>
      <c r="P43" s="72">
        <v>1</v>
      </c>
      <c r="Q43" s="71">
        <v>1</v>
      </c>
      <c r="R43" s="70">
        <f>P43+Q43</f>
        <v>2</v>
      </c>
      <c r="S43" s="79">
        <v>0</v>
      </c>
      <c r="T43" s="79">
        <v>0</v>
      </c>
      <c r="U43" s="78">
        <f>S43+T43</f>
        <v>0</v>
      </c>
      <c r="V43" s="72">
        <v>1</v>
      </c>
      <c r="W43" s="71">
        <v>0</v>
      </c>
      <c r="X43" s="70">
        <f>V43+W43</f>
        <v>1</v>
      </c>
      <c r="Y43" s="76">
        <f t="shared" ref="Y43:AA44" si="28">D43+G43+J43+M43+P43+S43+V43</f>
        <v>16</v>
      </c>
      <c r="Z43" s="76">
        <f t="shared" si="28"/>
        <v>27</v>
      </c>
      <c r="AA43" s="136">
        <f t="shared" si="28"/>
        <v>43</v>
      </c>
    </row>
    <row r="44" spans="1:27" ht="13.5" thickBot="1" x14ac:dyDescent="0.25">
      <c r="A44" s="16" t="s">
        <v>291</v>
      </c>
      <c r="B44" s="80">
        <v>1515</v>
      </c>
      <c r="C44" s="80">
        <v>5</v>
      </c>
      <c r="D44" s="72">
        <v>4</v>
      </c>
      <c r="E44" s="71">
        <v>6</v>
      </c>
      <c r="F44" s="70">
        <f>D44+E44</f>
        <v>10</v>
      </c>
      <c r="G44" s="79">
        <v>0</v>
      </c>
      <c r="H44" s="79">
        <v>0</v>
      </c>
      <c r="I44" s="78">
        <f>G44+H44</f>
        <v>0</v>
      </c>
      <c r="J44" s="72">
        <v>0</v>
      </c>
      <c r="K44" s="71">
        <v>0</v>
      </c>
      <c r="L44" s="70">
        <f>J44+K44</f>
        <v>0</v>
      </c>
      <c r="M44" s="72">
        <v>0</v>
      </c>
      <c r="N44" s="79">
        <v>0</v>
      </c>
      <c r="O44" s="78">
        <f>M44+N44</f>
        <v>0</v>
      </c>
      <c r="P44" s="72">
        <v>0</v>
      </c>
      <c r="Q44" s="71">
        <v>0</v>
      </c>
      <c r="R44" s="70">
        <f>P44+Q44</f>
        <v>0</v>
      </c>
      <c r="S44" s="79">
        <v>0</v>
      </c>
      <c r="T44" s="79">
        <v>0</v>
      </c>
      <c r="U44" s="78"/>
      <c r="V44" s="72">
        <v>1</v>
      </c>
      <c r="W44" s="71">
        <v>0</v>
      </c>
      <c r="X44" s="70">
        <f>V44+W44</f>
        <v>1</v>
      </c>
      <c r="Y44" s="76">
        <f t="shared" si="28"/>
        <v>5</v>
      </c>
      <c r="Z44" s="76">
        <f t="shared" si="28"/>
        <v>6</v>
      </c>
      <c r="AA44" s="136">
        <f t="shared" si="28"/>
        <v>11</v>
      </c>
    </row>
    <row r="45" spans="1:27" ht="13.5" thickBot="1" x14ac:dyDescent="0.25">
      <c r="A45" s="77" t="s">
        <v>292</v>
      </c>
      <c r="B45" s="7"/>
      <c r="C45" s="7"/>
      <c r="D45" s="66">
        <f>SUBTOTAL(9,D43:D44)</f>
        <v>18</v>
      </c>
      <c r="E45" s="5">
        <f>SUBTOTAL(9,E43:E44)</f>
        <v>31</v>
      </c>
      <c r="F45" s="4">
        <f>SUBTOTAL(9,F43:F44)</f>
        <v>49</v>
      </c>
      <c r="G45" s="66">
        <f t="shared" ref="G45" si="29">SUBTOTAL(9,G43:G44)</f>
        <v>0</v>
      </c>
      <c r="H45" s="5">
        <f t="shared" ref="H45" si="30">SUBTOTAL(9,H43:H44)</f>
        <v>0</v>
      </c>
      <c r="I45" s="4">
        <f t="shared" ref="I45:J45" si="31">SUBTOTAL(9,I43:I44)</f>
        <v>0</v>
      </c>
      <c r="J45" s="66">
        <f t="shared" si="31"/>
        <v>0</v>
      </c>
      <c r="K45" s="5">
        <f t="shared" ref="K45" si="32">SUBTOTAL(9,K43:K44)</f>
        <v>0</v>
      </c>
      <c r="L45" s="4">
        <f t="shared" ref="L45:M45" si="33">SUBTOTAL(9,L43:L44)</f>
        <v>0</v>
      </c>
      <c r="M45" s="66">
        <f t="shared" si="33"/>
        <v>0</v>
      </c>
      <c r="N45" s="5">
        <f t="shared" ref="N45" si="34">SUBTOTAL(9,N43:N44)</f>
        <v>1</v>
      </c>
      <c r="O45" s="4">
        <f t="shared" ref="O45:P45" si="35">SUBTOTAL(9,O43:O44)</f>
        <v>1</v>
      </c>
      <c r="P45" s="66">
        <f t="shared" si="35"/>
        <v>1</v>
      </c>
      <c r="Q45" s="5">
        <f t="shared" ref="Q45" si="36">SUBTOTAL(9,Q43:Q44)</f>
        <v>1</v>
      </c>
      <c r="R45" s="4">
        <f t="shared" ref="R45:S45" si="37">SUBTOTAL(9,R43:R44)</f>
        <v>2</v>
      </c>
      <c r="S45" s="66">
        <f t="shared" si="37"/>
        <v>0</v>
      </c>
      <c r="T45" s="5">
        <f t="shared" ref="T45" si="38">SUBTOTAL(9,T43:T44)</f>
        <v>0</v>
      </c>
      <c r="U45" s="4">
        <f t="shared" ref="U45" si="39">SUBTOTAL(9,U43:U44)</f>
        <v>0</v>
      </c>
      <c r="V45" s="66">
        <f>SUBTOTAL(9,V43:V44)</f>
        <v>2</v>
      </c>
      <c r="W45" s="5">
        <f t="shared" ref="W45" si="40">SUBTOTAL(9,W43:W44)</f>
        <v>0</v>
      </c>
      <c r="X45" s="4">
        <f t="shared" ref="X45" si="41">SUBTOTAL(9,X43:X44)</f>
        <v>2</v>
      </c>
      <c r="Y45" s="65">
        <f>D45+G45+J45+M45+P45+S45+V45</f>
        <v>21</v>
      </c>
      <c r="Z45" s="3">
        <f>E45+H45+K45+N45+Q45+T45+W45</f>
        <v>33</v>
      </c>
      <c r="AA45" s="2">
        <f>SUBTOTAL(9,AA41:AA44)</f>
        <v>54</v>
      </c>
    </row>
    <row r="46" spans="1:27" x14ac:dyDescent="0.2">
      <c r="A46" s="47"/>
      <c r="B46" s="26"/>
      <c r="C46" s="26"/>
      <c r="D46" s="25"/>
      <c r="E46" s="24"/>
      <c r="F46" s="23"/>
      <c r="G46" s="24"/>
      <c r="H46" s="24"/>
      <c r="I46" s="24"/>
      <c r="J46" s="25"/>
      <c r="K46" s="24"/>
      <c r="L46" s="24"/>
      <c r="M46" s="25"/>
      <c r="N46" s="24"/>
      <c r="O46" s="24"/>
      <c r="P46" s="25"/>
      <c r="Q46" s="24"/>
      <c r="R46" s="23"/>
      <c r="S46" s="24"/>
      <c r="T46" s="24"/>
      <c r="U46" s="24"/>
      <c r="V46" s="25"/>
      <c r="W46" s="24"/>
      <c r="X46" s="23"/>
      <c r="Y46" s="22"/>
      <c r="Z46" s="22"/>
      <c r="AA46" s="21"/>
    </row>
    <row r="47" spans="1:27" s="1" customFormat="1" x14ac:dyDescent="0.2">
      <c r="A47" s="47" t="s">
        <v>118</v>
      </c>
      <c r="B47" s="26" t="s">
        <v>117</v>
      </c>
      <c r="C47" s="26">
        <v>5</v>
      </c>
      <c r="D47" s="32">
        <v>3</v>
      </c>
      <c r="E47" s="31">
        <v>1</v>
      </c>
      <c r="F47" s="30">
        <f>D47+E47</f>
        <v>4</v>
      </c>
      <c r="G47" s="47">
        <v>1</v>
      </c>
      <c r="H47" s="31">
        <v>0</v>
      </c>
      <c r="I47" s="30">
        <f>G47+H47</f>
        <v>1</v>
      </c>
      <c r="J47" s="32">
        <v>0</v>
      </c>
      <c r="K47" s="31">
        <v>0</v>
      </c>
      <c r="L47" s="34">
        <f>J47+K47</f>
        <v>0</v>
      </c>
      <c r="M47" s="32">
        <v>0</v>
      </c>
      <c r="N47" s="31">
        <v>0</v>
      </c>
      <c r="O47" s="100">
        <f>M47+N47</f>
        <v>0</v>
      </c>
      <c r="P47" s="32">
        <v>0</v>
      </c>
      <c r="Q47" s="31">
        <v>0</v>
      </c>
      <c r="R47" s="30">
        <f>P47+Q47</f>
        <v>0</v>
      </c>
      <c r="S47" s="31">
        <v>0</v>
      </c>
      <c r="T47" s="31">
        <v>0</v>
      </c>
      <c r="U47" s="34">
        <f>S47+T47</f>
        <v>0</v>
      </c>
      <c r="V47" s="32">
        <v>0</v>
      </c>
      <c r="W47" s="31">
        <v>0</v>
      </c>
      <c r="X47" s="30">
        <f>V47+W47</f>
        <v>0</v>
      </c>
      <c r="Y47" s="46">
        <f>D47+G47+J47+M47+P47+S47+V47</f>
        <v>4</v>
      </c>
      <c r="Z47" s="29">
        <f>E47+H47+K47+N47+Q47+T47+W47</f>
        <v>1</v>
      </c>
      <c r="AA47" s="144">
        <f>F47+I47+L47+O47+R47+U47+X47</f>
        <v>5</v>
      </c>
    </row>
    <row r="48" spans="1:27" x14ac:dyDescent="0.2">
      <c r="A48" s="47"/>
      <c r="B48" s="26"/>
      <c r="C48" s="26"/>
      <c r="D48" s="25"/>
      <c r="E48" s="24"/>
      <c r="F48" s="23"/>
      <c r="G48" s="24"/>
      <c r="H48" s="24"/>
      <c r="I48" s="23"/>
      <c r="J48" s="24"/>
      <c r="K48" s="24"/>
      <c r="L48" s="24"/>
      <c r="M48" s="25"/>
      <c r="N48" s="24"/>
      <c r="O48" s="24"/>
      <c r="P48" s="25"/>
      <c r="Q48" s="24"/>
      <c r="R48" s="23"/>
      <c r="S48" s="24"/>
      <c r="T48" s="24"/>
      <c r="U48" s="24"/>
      <c r="V48" s="25"/>
      <c r="W48" s="24"/>
      <c r="X48" s="23"/>
      <c r="Y48" s="22"/>
      <c r="Z48" s="22"/>
      <c r="AA48" s="21"/>
    </row>
    <row r="49" spans="1:27" s="1" customFormat="1" x14ac:dyDescent="0.2">
      <c r="A49" s="16" t="s">
        <v>116</v>
      </c>
      <c r="B49" s="80">
        <v>1805</v>
      </c>
      <c r="C49" s="80">
        <v>5</v>
      </c>
      <c r="D49" s="72">
        <v>6</v>
      </c>
      <c r="E49" s="71">
        <v>4</v>
      </c>
      <c r="F49" s="70">
        <f>D49+E49</f>
        <v>10</v>
      </c>
      <c r="G49" s="72">
        <v>1</v>
      </c>
      <c r="H49" s="71">
        <v>1</v>
      </c>
      <c r="I49" s="70">
        <f>G49+H49</f>
        <v>2</v>
      </c>
      <c r="J49" s="79">
        <v>0</v>
      </c>
      <c r="K49" s="79">
        <v>0</v>
      </c>
      <c r="L49" s="78">
        <f>J49+K49</f>
        <v>0</v>
      </c>
      <c r="M49" s="72">
        <v>0</v>
      </c>
      <c r="N49" s="71">
        <v>0</v>
      </c>
      <c r="O49" s="78">
        <f>M49+N49</f>
        <v>0</v>
      </c>
      <c r="P49" s="72">
        <v>0</v>
      </c>
      <c r="Q49" s="71">
        <v>0</v>
      </c>
      <c r="R49" s="70">
        <f>P49+Q49</f>
        <v>0</v>
      </c>
      <c r="S49" s="79">
        <v>0</v>
      </c>
      <c r="T49" s="79">
        <v>0</v>
      </c>
      <c r="U49" s="78">
        <f>S49+T49</f>
        <v>0</v>
      </c>
      <c r="V49" s="72">
        <v>0</v>
      </c>
      <c r="W49" s="71">
        <v>0</v>
      </c>
      <c r="X49" s="70">
        <f>V49+W49</f>
        <v>0</v>
      </c>
      <c r="Y49" s="76">
        <f t="shared" ref="Y49:AA51" si="42">D49+G49+J49+M49+P49+S49+V49</f>
        <v>7</v>
      </c>
      <c r="Z49" s="76">
        <f t="shared" si="42"/>
        <v>5</v>
      </c>
      <c r="AA49" s="136">
        <f t="shared" si="42"/>
        <v>12</v>
      </c>
    </row>
    <row r="50" spans="1:27" s="1" customFormat="1" x14ac:dyDescent="0.2">
      <c r="A50" s="16" t="s">
        <v>293</v>
      </c>
      <c r="B50" s="80">
        <v>1825</v>
      </c>
      <c r="C50" s="80">
        <v>5</v>
      </c>
      <c r="D50" s="72">
        <v>1</v>
      </c>
      <c r="E50" s="71">
        <v>5</v>
      </c>
      <c r="F50" s="70">
        <f>D50+E50</f>
        <v>6</v>
      </c>
      <c r="G50" s="71">
        <v>0</v>
      </c>
      <c r="H50" s="71">
        <v>0</v>
      </c>
      <c r="I50" s="70">
        <f>G50+H50</f>
        <v>0</v>
      </c>
      <c r="J50" s="79">
        <v>0</v>
      </c>
      <c r="K50" s="79">
        <v>0</v>
      </c>
      <c r="L50" s="78">
        <f>J50+K50</f>
        <v>0</v>
      </c>
      <c r="M50" s="72">
        <v>0</v>
      </c>
      <c r="N50" s="71">
        <v>0</v>
      </c>
      <c r="O50" s="78">
        <f>M50+N50</f>
        <v>0</v>
      </c>
      <c r="P50" s="72">
        <v>0</v>
      </c>
      <c r="Q50" s="71">
        <v>0</v>
      </c>
      <c r="R50" s="70">
        <f>P50+Q50</f>
        <v>0</v>
      </c>
      <c r="S50" s="79">
        <v>0</v>
      </c>
      <c r="T50" s="79">
        <v>0</v>
      </c>
      <c r="U50" s="78">
        <f>S50+T50</f>
        <v>0</v>
      </c>
      <c r="V50" s="72">
        <v>0</v>
      </c>
      <c r="W50" s="71">
        <v>0</v>
      </c>
      <c r="X50" s="70">
        <f>V50+W50</f>
        <v>0</v>
      </c>
      <c r="Y50" s="76">
        <f t="shared" ref="Y50" si="43">D50+G50+J50+M50+P50+S50+V50</f>
        <v>1</v>
      </c>
      <c r="Z50" s="76">
        <f t="shared" ref="Z50" si="44">E50+H50+K50+N50+Q50+T50+W50</f>
        <v>5</v>
      </c>
      <c r="AA50" s="136">
        <f t="shared" ref="AA50" si="45">F50+I50+L50+O50+R50+U50+X50</f>
        <v>6</v>
      </c>
    </row>
    <row r="51" spans="1:27" s="1" customFormat="1" ht="13.5" thickBot="1" x14ac:dyDescent="0.25">
      <c r="A51" s="16" t="s">
        <v>115</v>
      </c>
      <c r="B51" s="80">
        <v>1835</v>
      </c>
      <c r="C51" s="80">
        <v>5</v>
      </c>
      <c r="D51" s="72">
        <v>2</v>
      </c>
      <c r="E51" s="71">
        <v>0</v>
      </c>
      <c r="F51" s="70">
        <f>D51+E51</f>
        <v>2</v>
      </c>
      <c r="G51" s="79">
        <v>0</v>
      </c>
      <c r="H51" s="79">
        <v>0</v>
      </c>
      <c r="I51" s="78">
        <f>G51+H51</f>
        <v>0</v>
      </c>
      <c r="J51" s="72">
        <v>0</v>
      </c>
      <c r="K51" s="71">
        <v>0</v>
      </c>
      <c r="L51" s="70">
        <f>J51+K51</f>
        <v>0</v>
      </c>
      <c r="M51" s="72">
        <v>0</v>
      </c>
      <c r="N51" s="79">
        <v>0</v>
      </c>
      <c r="O51" s="78">
        <f>M51+N51</f>
        <v>0</v>
      </c>
      <c r="P51" s="72">
        <v>0</v>
      </c>
      <c r="Q51" s="71">
        <v>0</v>
      </c>
      <c r="R51" s="70">
        <f>P51+Q51</f>
        <v>0</v>
      </c>
      <c r="S51" s="79">
        <v>0</v>
      </c>
      <c r="T51" s="79">
        <v>0</v>
      </c>
      <c r="U51" s="78">
        <f>S51+T51</f>
        <v>0</v>
      </c>
      <c r="V51" s="72">
        <v>0</v>
      </c>
      <c r="W51" s="71">
        <v>0</v>
      </c>
      <c r="X51" s="70">
        <f>V51+W51</f>
        <v>0</v>
      </c>
      <c r="Y51" s="76">
        <f t="shared" si="42"/>
        <v>2</v>
      </c>
      <c r="Z51" s="76">
        <f t="shared" si="42"/>
        <v>0</v>
      </c>
      <c r="AA51" s="136">
        <f t="shared" si="42"/>
        <v>2</v>
      </c>
    </row>
    <row r="52" spans="1:27" s="1" customFormat="1" ht="13.5" thickBot="1" x14ac:dyDescent="0.25">
      <c r="A52" s="77" t="s">
        <v>114</v>
      </c>
      <c r="B52" s="7"/>
      <c r="C52" s="7"/>
      <c r="D52" s="66">
        <f>SUBTOTAL(9,D49:D51)</f>
        <v>9</v>
      </c>
      <c r="E52" s="5">
        <f>SUBTOTAL(9,E49:E51)</f>
        <v>9</v>
      </c>
      <c r="F52" s="4">
        <f>SUBTOTAL(9,F49:F51)</f>
        <v>18</v>
      </c>
      <c r="G52" s="5">
        <f t="shared" ref="G52:X52" si="46">SUBTOTAL(9,G49:G51)</f>
        <v>1</v>
      </c>
      <c r="H52" s="5">
        <f t="shared" si="46"/>
        <v>1</v>
      </c>
      <c r="I52" s="5">
        <f t="shared" si="46"/>
        <v>2</v>
      </c>
      <c r="J52" s="66">
        <f t="shared" si="46"/>
        <v>0</v>
      </c>
      <c r="K52" s="5">
        <f t="shared" si="46"/>
        <v>0</v>
      </c>
      <c r="L52" s="4">
        <f t="shared" si="46"/>
        <v>0</v>
      </c>
      <c r="M52" s="66">
        <f t="shared" si="46"/>
        <v>0</v>
      </c>
      <c r="N52" s="5">
        <f t="shared" si="46"/>
        <v>0</v>
      </c>
      <c r="O52" s="5">
        <f t="shared" si="46"/>
        <v>0</v>
      </c>
      <c r="P52" s="66">
        <f t="shared" si="46"/>
        <v>0</v>
      </c>
      <c r="Q52" s="5">
        <f t="shared" si="46"/>
        <v>0</v>
      </c>
      <c r="R52" s="4">
        <f t="shared" si="46"/>
        <v>0</v>
      </c>
      <c r="S52" s="5">
        <f t="shared" si="46"/>
        <v>0</v>
      </c>
      <c r="T52" s="5">
        <f t="shared" si="46"/>
        <v>0</v>
      </c>
      <c r="U52" s="5">
        <f t="shared" si="46"/>
        <v>0</v>
      </c>
      <c r="V52" s="66">
        <f t="shared" si="46"/>
        <v>0</v>
      </c>
      <c r="W52" s="5">
        <f t="shared" si="46"/>
        <v>0</v>
      </c>
      <c r="X52" s="4">
        <f t="shared" si="46"/>
        <v>0</v>
      </c>
      <c r="Y52" s="3">
        <f>D52+G52+J52+M52+P52+S52+V52</f>
        <v>10</v>
      </c>
      <c r="Z52" s="3">
        <f>E52+H52+K52+N52+Q52+T52+W52</f>
        <v>10</v>
      </c>
      <c r="AA52" s="2">
        <f>SUBTOTAL(9,AA49:AA51)</f>
        <v>20</v>
      </c>
    </row>
    <row r="53" spans="1:27" x14ac:dyDescent="0.2">
      <c r="A53" s="16"/>
      <c r="B53" s="15"/>
      <c r="C53" s="15"/>
      <c r="D53" s="25"/>
      <c r="E53" s="24"/>
      <c r="F53" s="23"/>
      <c r="G53" s="58"/>
      <c r="H53" s="58"/>
      <c r="I53" s="58"/>
      <c r="J53" s="25"/>
      <c r="K53" s="24"/>
      <c r="L53" s="23"/>
      <c r="M53" s="25"/>
      <c r="N53" s="58"/>
      <c r="O53" s="58"/>
      <c r="P53" s="25"/>
      <c r="Q53" s="24"/>
      <c r="R53" s="23"/>
      <c r="S53" s="58"/>
      <c r="T53" s="58"/>
      <c r="U53" s="58"/>
      <c r="V53" s="25"/>
      <c r="W53" s="24"/>
      <c r="X53" s="23"/>
      <c r="Y53" s="57"/>
      <c r="Z53" s="57"/>
      <c r="AA53" s="21"/>
    </row>
    <row r="54" spans="1:27" s="1" customFormat="1" x14ac:dyDescent="0.2">
      <c r="A54" s="27" t="s">
        <v>113</v>
      </c>
      <c r="B54" s="80">
        <v>2130</v>
      </c>
      <c r="C54" s="80">
        <v>5</v>
      </c>
      <c r="D54" s="72">
        <v>0</v>
      </c>
      <c r="E54" s="71">
        <v>0</v>
      </c>
      <c r="F54" s="70">
        <f t="shared" ref="F54:F65" si="47">D54+E54</f>
        <v>0</v>
      </c>
      <c r="G54" s="79">
        <v>0</v>
      </c>
      <c r="H54" s="79">
        <v>0</v>
      </c>
      <c r="I54" s="78">
        <f t="shared" ref="I54:I65" si="48">G54+H54</f>
        <v>0</v>
      </c>
      <c r="J54" s="72">
        <v>0</v>
      </c>
      <c r="K54" s="71">
        <v>0</v>
      </c>
      <c r="L54" s="70">
        <f t="shared" ref="L54:L65" si="49">J54+K54</f>
        <v>0</v>
      </c>
      <c r="M54" s="72">
        <v>0</v>
      </c>
      <c r="N54" s="79">
        <v>0</v>
      </c>
      <c r="O54" s="78">
        <f t="shared" ref="O54:O65" si="50">M54+N54</f>
        <v>0</v>
      </c>
      <c r="P54" s="72">
        <v>0</v>
      </c>
      <c r="Q54" s="71">
        <v>0</v>
      </c>
      <c r="R54" s="70">
        <f t="shared" ref="R54:R65" si="51">P54+Q54</f>
        <v>0</v>
      </c>
      <c r="S54" s="79">
        <v>0</v>
      </c>
      <c r="T54" s="79">
        <v>0</v>
      </c>
      <c r="U54" s="78">
        <f t="shared" ref="U54:U65" si="52">S54+T54</f>
        <v>0</v>
      </c>
      <c r="V54" s="72">
        <v>0</v>
      </c>
      <c r="W54" s="71">
        <v>0</v>
      </c>
      <c r="X54" s="70">
        <f t="shared" ref="X54:X65" si="53">V54+W54</f>
        <v>0</v>
      </c>
      <c r="Y54" s="76">
        <f t="shared" ref="Y54:Y64" si="54">D54+G54+J54+M54+P54+S54+V54</f>
        <v>0</v>
      </c>
      <c r="Z54" s="76">
        <f t="shared" ref="Z54:Z64" si="55">E54+H54+K54+N54+Q54+T54+W54</f>
        <v>0</v>
      </c>
      <c r="AA54" s="136">
        <f t="shared" ref="AA54:AA64" si="56">F54+I54+L54+O54+R54+U54+X54</f>
        <v>0</v>
      </c>
    </row>
    <row r="55" spans="1:27" s="1" customFormat="1" x14ac:dyDescent="0.2">
      <c r="A55" s="27" t="s">
        <v>112</v>
      </c>
      <c r="B55" s="80">
        <v>2010</v>
      </c>
      <c r="C55" s="80">
        <v>5</v>
      </c>
      <c r="D55" s="72">
        <v>4</v>
      </c>
      <c r="E55" s="71">
        <v>2</v>
      </c>
      <c r="F55" s="70">
        <f t="shared" si="47"/>
        <v>6</v>
      </c>
      <c r="G55" s="79">
        <v>0</v>
      </c>
      <c r="H55" s="79">
        <v>0</v>
      </c>
      <c r="I55" s="78">
        <f t="shared" si="48"/>
        <v>0</v>
      </c>
      <c r="J55" s="72">
        <v>0</v>
      </c>
      <c r="K55" s="71">
        <v>0</v>
      </c>
      <c r="L55" s="70">
        <f t="shared" si="49"/>
        <v>0</v>
      </c>
      <c r="M55" s="72">
        <v>0</v>
      </c>
      <c r="N55" s="79">
        <v>0</v>
      </c>
      <c r="O55" s="78">
        <f t="shared" si="50"/>
        <v>0</v>
      </c>
      <c r="P55" s="72">
        <v>0</v>
      </c>
      <c r="Q55" s="71">
        <v>0</v>
      </c>
      <c r="R55" s="70">
        <f t="shared" si="51"/>
        <v>0</v>
      </c>
      <c r="S55" s="79">
        <v>0</v>
      </c>
      <c r="T55" s="79">
        <v>0</v>
      </c>
      <c r="U55" s="78">
        <f t="shared" si="52"/>
        <v>0</v>
      </c>
      <c r="V55" s="72">
        <v>1</v>
      </c>
      <c r="W55" s="71">
        <v>0</v>
      </c>
      <c r="X55" s="70">
        <f t="shared" si="53"/>
        <v>1</v>
      </c>
      <c r="Y55" s="76">
        <f t="shared" si="54"/>
        <v>5</v>
      </c>
      <c r="Z55" s="76">
        <f t="shared" si="55"/>
        <v>2</v>
      </c>
      <c r="AA55" s="136">
        <f t="shared" si="56"/>
        <v>7</v>
      </c>
    </row>
    <row r="56" spans="1:27" s="1" customFormat="1" x14ac:dyDescent="0.2">
      <c r="A56" s="27" t="s">
        <v>111</v>
      </c>
      <c r="B56" s="80">
        <v>2015</v>
      </c>
      <c r="C56" s="80">
        <v>5</v>
      </c>
      <c r="D56" s="72">
        <v>0</v>
      </c>
      <c r="E56" s="71">
        <v>0</v>
      </c>
      <c r="F56" s="70">
        <f t="shared" si="47"/>
        <v>0</v>
      </c>
      <c r="G56" s="79">
        <v>0</v>
      </c>
      <c r="H56" s="79">
        <v>0</v>
      </c>
      <c r="I56" s="78">
        <f t="shared" si="48"/>
        <v>0</v>
      </c>
      <c r="J56" s="72">
        <v>0</v>
      </c>
      <c r="K56" s="71">
        <v>0</v>
      </c>
      <c r="L56" s="70">
        <f t="shared" si="49"/>
        <v>0</v>
      </c>
      <c r="M56" s="72">
        <v>0</v>
      </c>
      <c r="N56" s="79">
        <v>0</v>
      </c>
      <c r="O56" s="78">
        <f t="shared" si="50"/>
        <v>0</v>
      </c>
      <c r="P56" s="72">
        <v>0</v>
      </c>
      <c r="Q56" s="71">
        <v>0</v>
      </c>
      <c r="R56" s="70">
        <f t="shared" si="51"/>
        <v>0</v>
      </c>
      <c r="S56" s="79">
        <v>0</v>
      </c>
      <c r="T56" s="79">
        <v>0</v>
      </c>
      <c r="U56" s="78">
        <f t="shared" si="52"/>
        <v>0</v>
      </c>
      <c r="V56" s="72">
        <v>0</v>
      </c>
      <c r="W56" s="71">
        <v>0</v>
      </c>
      <c r="X56" s="70">
        <f t="shared" si="53"/>
        <v>0</v>
      </c>
      <c r="Y56" s="76">
        <f t="shared" si="54"/>
        <v>0</v>
      </c>
      <c r="Z56" s="76">
        <f t="shared" si="55"/>
        <v>0</v>
      </c>
      <c r="AA56" s="136">
        <f t="shared" si="56"/>
        <v>0</v>
      </c>
    </row>
    <row r="57" spans="1:27" s="1" customFormat="1" x14ac:dyDescent="0.2">
      <c r="A57" s="27" t="s">
        <v>110</v>
      </c>
      <c r="B57" s="80">
        <v>2020</v>
      </c>
      <c r="C57" s="80">
        <v>5</v>
      </c>
      <c r="D57" s="72">
        <v>1</v>
      </c>
      <c r="E57" s="71">
        <v>0</v>
      </c>
      <c r="F57" s="70">
        <f t="shared" si="47"/>
        <v>1</v>
      </c>
      <c r="G57" s="79">
        <v>0</v>
      </c>
      <c r="H57" s="79">
        <v>0</v>
      </c>
      <c r="I57" s="78">
        <f t="shared" si="48"/>
        <v>0</v>
      </c>
      <c r="J57" s="72">
        <v>0</v>
      </c>
      <c r="K57" s="71">
        <v>0</v>
      </c>
      <c r="L57" s="70">
        <f t="shared" si="49"/>
        <v>0</v>
      </c>
      <c r="M57" s="72">
        <v>0</v>
      </c>
      <c r="N57" s="79">
        <v>0</v>
      </c>
      <c r="O57" s="78">
        <f t="shared" si="50"/>
        <v>0</v>
      </c>
      <c r="P57" s="72">
        <v>0</v>
      </c>
      <c r="Q57" s="71">
        <v>0</v>
      </c>
      <c r="R57" s="70">
        <f t="shared" si="51"/>
        <v>0</v>
      </c>
      <c r="S57" s="79">
        <v>0</v>
      </c>
      <c r="T57" s="79">
        <v>0</v>
      </c>
      <c r="U57" s="78">
        <f t="shared" si="52"/>
        <v>0</v>
      </c>
      <c r="V57" s="72">
        <v>0</v>
      </c>
      <c r="W57" s="71">
        <v>0</v>
      </c>
      <c r="X57" s="70">
        <f t="shared" si="53"/>
        <v>0</v>
      </c>
      <c r="Y57" s="76">
        <f t="shared" si="54"/>
        <v>1</v>
      </c>
      <c r="Z57" s="76">
        <f t="shared" si="55"/>
        <v>0</v>
      </c>
      <c r="AA57" s="136">
        <f t="shared" si="56"/>
        <v>1</v>
      </c>
    </row>
    <row r="58" spans="1:27" s="1" customFormat="1" x14ac:dyDescent="0.2">
      <c r="A58" s="27" t="s">
        <v>295</v>
      </c>
      <c r="B58" s="80">
        <v>2027</v>
      </c>
      <c r="C58" s="80">
        <v>5</v>
      </c>
      <c r="D58" s="72">
        <v>1</v>
      </c>
      <c r="E58" s="71">
        <v>0</v>
      </c>
      <c r="F58" s="70">
        <f t="shared" si="47"/>
        <v>1</v>
      </c>
      <c r="G58" s="79">
        <v>0</v>
      </c>
      <c r="H58" s="79">
        <v>0</v>
      </c>
      <c r="I58" s="78">
        <f t="shared" si="48"/>
        <v>0</v>
      </c>
      <c r="J58" s="72">
        <v>0</v>
      </c>
      <c r="K58" s="71">
        <v>0</v>
      </c>
      <c r="L58" s="70">
        <f t="shared" si="49"/>
        <v>0</v>
      </c>
      <c r="M58" s="72">
        <v>0</v>
      </c>
      <c r="N58" s="79">
        <v>0</v>
      </c>
      <c r="O58" s="78">
        <f t="shared" si="50"/>
        <v>0</v>
      </c>
      <c r="P58" s="72">
        <v>0</v>
      </c>
      <c r="Q58" s="71">
        <v>0</v>
      </c>
      <c r="R58" s="70">
        <f t="shared" si="51"/>
        <v>0</v>
      </c>
      <c r="S58" s="79">
        <v>0</v>
      </c>
      <c r="T58" s="79">
        <v>0</v>
      </c>
      <c r="U58" s="78">
        <f t="shared" si="52"/>
        <v>0</v>
      </c>
      <c r="V58" s="72">
        <v>0</v>
      </c>
      <c r="W58" s="71">
        <v>0</v>
      </c>
      <c r="X58" s="70">
        <f t="shared" si="53"/>
        <v>0</v>
      </c>
      <c r="Y58" s="76">
        <f t="shared" ref="Y58" si="57">D58+G58+J58+M58+P58+S58+V58</f>
        <v>1</v>
      </c>
      <c r="Z58" s="76">
        <f t="shared" ref="Z58" si="58">E58+H58+K58+N58+Q58+T58+W58</f>
        <v>0</v>
      </c>
      <c r="AA58" s="136">
        <f t="shared" ref="AA58" si="59">F58+I58+L58+O58+R58+U58+X58</f>
        <v>1</v>
      </c>
    </row>
    <row r="59" spans="1:27" s="1" customFormat="1" x14ac:dyDescent="0.2">
      <c r="A59" s="16" t="s">
        <v>109</v>
      </c>
      <c r="B59" s="80">
        <v>1980</v>
      </c>
      <c r="C59" s="80">
        <v>5</v>
      </c>
      <c r="D59" s="72">
        <v>5</v>
      </c>
      <c r="E59" s="71">
        <v>2</v>
      </c>
      <c r="F59" s="70">
        <f t="shared" si="47"/>
        <v>7</v>
      </c>
      <c r="G59" s="79">
        <v>0</v>
      </c>
      <c r="H59" s="79">
        <v>0</v>
      </c>
      <c r="I59" s="78">
        <f t="shared" si="48"/>
        <v>0</v>
      </c>
      <c r="J59" s="72">
        <v>0</v>
      </c>
      <c r="K59" s="71">
        <v>0</v>
      </c>
      <c r="L59" s="70">
        <f t="shared" si="49"/>
        <v>0</v>
      </c>
      <c r="M59" s="72">
        <v>0</v>
      </c>
      <c r="N59" s="79">
        <v>0</v>
      </c>
      <c r="O59" s="78">
        <f t="shared" si="50"/>
        <v>0</v>
      </c>
      <c r="P59" s="72">
        <v>0</v>
      </c>
      <c r="Q59" s="71">
        <v>0</v>
      </c>
      <c r="R59" s="70">
        <f t="shared" si="51"/>
        <v>0</v>
      </c>
      <c r="S59" s="79">
        <v>0</v>
      </c>
      <c r="T59" s="79">
        <v>0</v>
      </c>
      <c r="U59" s="78">
        <f t="shared" si="52"/>
        <v>0</v>
      </c>
      <c r="V59" s="72">
        <v>0</v>
      </c>
      <c r="W59" s="71">
        <v>1</v>
      </c>
      <c r="X59" s="70">
        <f t="shared" si="53"/>
        <v>1</v>
      </c>
      <c r="Y59" s="76">
        <f t="shared" si="54"/>
        <v>5</v>
      </c>
      <c r="Z59" s="76">
        <f t="shared" si="55"/>
        <v>3</v>
      </c>
      <c r="AA59" s="136">
        <f t="shared" si="56"/>
        <v>8</v>
      </c>
    </row>
    <row r="60" spans="1:27" s="1" customFormat="1" x14ac:dyDescent="0.2">
      <c r="A60" s="16" t="s">
        <v>108</v>
      </c>
      <c r="B60" s="80">
        <v>1985</v>
      </c>
      <c r="C60" s="80">
        <v>5</v>
      </c>
      <c r="D60" s="72">
        <v>0</v>
      </c>
      <c r="E60" s="71">
        <v>0</v>
      </c>
      <c r="F60" s="70">
        <f t="shared" si="47"/>
        <v>0</v>
      </c>
      <c r="G60" s="79">
        <v>0</v>
      </c>
      <c r="H60" s="79">
        <v>0</v>
      </c>
      <c r="I60" s="78">
        <f t="shared" si="48"/>
        <v>0</v>
      </c>
      <c r="J60" s="72">
        <v>0</v>
      </c>
      <c r="K60" s="71">
        <v>0</v>
      </c>
      <c r="L60" s="70">
        <f t="shared" si="49"/>
        <v>0</v>
      </c>
      <c r="M60" s="72">
        <v>0</v>
      </c>
      <c r="N60" s="79">
        <v>0</v>
      </c>
      <c r="O60" s="78">
        <f t="shared" si="50"/>
        <v>0</v>
      </c>
      <c r="P60" s="72">
        <v>0</v>
      </c>
      <c r="Q60" s="71">
        <v>0</v>
      </c>
      <c r="R60" s="70">
        <f t="shared" si="51"/>
        <v>0</v>
      </c>
      <c r="S60" s="79">
        <v>0</v>
      </c>
      <c r="T60" s="79">
        <v>0</v>
      </c>
      <c r="U60" s="78">
        <f t="shared" si="52"/>
        <v>0</v>
      </c>
      <c r="V60" s="72">
        <v>0</v>
      </c>
      <c r="W60" s="71">
        <v>0</v>
      </c>
      <c r="X60" s="70">
        <f t="shared" si="53"/>
        <v>0</v>
      </c>
      <c r="Y60" s="76">
        <f t="shared" si="54"/>
        <v>0</v>
      </c>
      <c r="Z60" s="76">
        <f t="shared" si="55"/>
        <v>0</v>
      </c>
      <c r="AA60" s="136">
        <f t="shared" si="56"/>
        <v>0</v>
      </c>
    </row>
    <row r="61" spans="1:27" s="1" customFormat="1" x14ac:dyDescent="0.2">
      <c r="A61" s="16" t="s">
        <v>294</v>
      </c>
      <c r="B61" s="80">
        <v>1992</v>
      </c>
      <c r="C61" s="80">
        <v>5</v>
      </c>
      <c r="D61" s="72">
        <v>2</v>
      </c>
      <c r="E61" s="71">
        <v>0</v>
      </c>
      <c r="F61" s="70">
        <f t="shared" si="47"/>
        <v>2</v>
      </c>
      <c r="G61" s="79">
        <v>0</v>
      </c>
      <c r="H61" s="79">
        <v>0</v>
      </c>
      <c r="I61" s="78">
        <f t="shared" si="48"/>
        <v>0</v>
      </c>
      <c r="J61" s="72">
        <v>0</v>
      </c>
      <c r="K61" s="71">
        <v>0</v>
      </c>
      <c r="L61" s="70">
        <f t="shared" si="49"/>
        <v>0</v>
      </c>
      <c r="M61" s="72">
        <v>0</v>
      </c>
      <c r="N61" s="79">
        <v>0</v>
      </c>
      <c r="O61" s="78">
        <f t="shared" si="50"/>
        <v>0</v>
      </c>
      <c r="P61" s="72">
        <v>0</v>
      </c>
      <c r="Q61" s="71">
        <v>0</v>
      </c>
      <c r="R61" s="70">
        <f t="shared" si="51"/>
        <v>0</v>
      </c>
      <c r="S61" s="79">
        <v>0</v>
      </c>
      <c r="T61" s="79">
        <v>0</v>
      </c>
      <c r="U61" s="78">
        <f t="shared" si="52"/>
        <v>0</v>
      </c>
      <c r="V61" s="72">
        <v>0</v>
      </c>
      <c r="W61" s="71">
        <v>0</v>
      </c>
      <c r="X61" s="70">
        <f t="shared" si="53"/>
        <v>0</v>
      </c>
      <c r="Y61" s="76">
        <f t="shared" ref="Y61" si="60">D61+G61+J61+M61+P61+S61+V61</f>
        <v>2</v>
      </c>
      <c r="Z61" s="76">
        <f t="shared" ref="Z61" si="61">E61+H61+K61+N61+Q61+T61+W61</f>
        <v>0</v>
      </c>
      <c r="AA61" s="136">
        <f t="shared" ref="AA61" si="62">F61+I61+L61+O61+R61+U61+X61</f>
        <v>2</v>
      </c>
    </row>
    <row r="62" spans="1:27" s="1" customFormat="1" x14ac:dyDescent="0.2">
      <c r="A62" s="16" t="s">
        <v>107</v>
      </c>
      <c r="B62" s="80">
        <v>2040</v>
      </c>
      <c r="C62" s="80">
        <v>5</v>
      </c>
      <c r="D62" s="72">
        <v>1</v>
      </c>
      <c r="E62" s="71">
        <v>5</v>
      </c>
      <c r="F62" s="70">
        <f t="shared" si="47"/>
        <v>6</v>
      </c>
      <c r="G62" s="79">
        <v>0</v>
      </c>
      <c r="H62" s="79">
        <v>1</v>
      </c>
      <c r="I62" s="78">
        <f t="shared" si="48"/>
        <v>1</v>
      </c>
      <c r="J62" s="72">
        <v>0</v>
      </c>
      <c r="K62" s="71">
        <v>0</v>
      </c>
      <c r="L62" s="70">
        <f t="shared" si="49"/>
        <v>0</v>
      </c>
      <c r="M62" s="72">
        <v>0</v>
      </c>
      <c r="N62" s="79">
        <v>0</v>
      </c>
      <c r="O62" s="78">
        <f t="shared" si="50"/>
        <v>0</v>
      </c>
      <c r="P62" s="72">
        <v>0</v>
      </c>
      <c r="Q62" s="71">
        <v>1</v>
      </c>
      <c r="R62" s="70">
        <f t="shared" si="51"/>
        <v>1</v>
      </c>
      <c r="S62" s="79">
        <v>0</v>
      </c>
      <c r="T62" s="79">
        <v>0</v>
      </c>
      <c r="U62" s="78">
        <f t="shared" si="52"/>
        <v>0</v>
      </c>
      <c r="V62" s="72">
        <v>0</v>
      </c>
      <c r="W62" s="71">
        <v>1</v>
      </c>
      <c r="X62" s="70">
        <f t="shared" si="53"/>
        <v>1</v>
      </c>
      <c r="Y62" s="76">
        <f t="shared" si="54"/>
        <v>1</v>
      </c>
      <c r="Z62" s="76">
        <f t="shared" si="55"/>
        <v>8</v>
      </c>
      <c r="AA62" s="136">
        <f t="shared" si="56"/>
        <v>9</v>
      </c>
    </row>
    <row r="63" spans="1:27" s="1" customFormat="1" x14ac:dyDescent="0.2">
      <c r="A63" s="27" t="s">
        <v>106</v>
      </c>
      <c r="B63" s="80">
        <v>2100</v>
      </c>
      <c r="C63" s="80">
        <v>5</v>
      </c>
      <c r="D63" s="72">
        <v>7</v>
      </c>
      <c r="E63" s="71">
        <v>3</v>
      </c>
      <c r="F63" s="70">
        <f t="shared" si="47"/>
        <v>10</v>
      </c>
      <c r="G63" s="79">
        <v>1</v>
      </c>
      <c r="H63" s="79">
        <v>0</v>
      </c>
      <c r="I63" s="78">
        <f t="shared" si="48"/>
        <v>1</v>
      </c>
      <c r="J63" s="72">
        <v>0</v>
      </c>
      <c r="K63" s="71">
        <v>0</v>
      </c>
      <c r="L63" s="70">
        <f t="shared" si="49"/>
        <v>0</v>
      </c>
      <c r="M63" s="72">
        <v>1</v>
      </c>
      <c r="N63" s="79">
        <v>0</v>
      </c>
      <c r="O63" s="78">
        <f t="shared" si="50"/>
        <v>1</v>
      </c>
      <c r="P63" s="72">
        <v>2</v>
      </c>
      <c r="Q63" s="71">
        <v>0</v>
      </c>
      <c r="R63" s="70">
        <f t="shared" si="51"/>
        <v>2</v>
      </c>
      <c r="S63" s="79">
        <v>0</v>
      </c>
      <c r="T63" s="79">
        <v>0</v>
      </c>
      <c r="U63" s="78">
        <f t="shared" si="52"/>
        <v>0</v>
      </c>
      <c r="V63" s="72">
        <v>1</v>
      </c>
      <c r="W63" s="71">
        <v>0</v>
      </c>
      <c r="X63" s="70">
        <f t="shared" si="53"/>
        <v>1</v>
      </c>
      <c r="Y63" s="76">
        <f t="shared" si="54"/>
        <v>12</v>
      </c>
      <c r="Z63" s="76">
        <f t="shared" si="55"/>
        <v>3</v>
      </c>
      <c r="AA63" s="136">
        <f t="shared" si="56"/>
        <v>15</v>
      </c>
    </row>
    <row r="64" spans="1:27" s="1" customFormat="1" x14ac:dyDescent="0.2">
      <c r="A64" s="27" t="s">
        <v>105</v>
      </c>
      <c r="B64" s="80">
        <v>2110</v>
      </c>
      <c r="C64" s="80">
        <v>5</v>
      </c>
      <c r="D64" s="72">
        <v>0</v>
      </c>
      <c r="E64" s="71">
        <v>0</v>
      </c>
      <c r="F64" s="70">
        <f t="shared" si="47"/>
        <v>0</v>
      </c>
      <c r="G64" s="79">
        <v>0</v>
      </c>
      <c r="H64" s="79">
        <v>0</v>
      </c>
      <c r="I64" s="78">
        <f t="shared" si="48"/>
        <v>0</v>
      </c>
      <c r="J64" s="72">
        <v>0</v>
      </c>
      <c r="K64" s="71">
        <v>0</v>
      </c>
      <c r="L64" s="70">
        <f t="shared" si="49"/>
        <v>0</v>
      </c>
      <c r="M64" s="72">
        <v>0</v>
      </c>
      <c r="N64" s="79">
        <v>0</v>
      </c>
      <c r="O64" s="78">
        <f t="shared" si="50"/>
        <v>0</v>
      </c>
      <c r="P64" s="72">
        <v>0</v>
      </c>
      <c r="Q64" s="71">
        <v>0</v>
      </c>
      <c r="R64" s="70">
        <f t="shared" si="51"/>
        <v>0</v>
      </c>
      <c r="S64" s="79">
        <v>0</v>
      </c>
      <c r="T64" s="79">
        <v>0</v>
      </c>
      <c r="U64" s="78">
        <f t="shared" si="52"/>
        <v>0</v>
      </c>
      <c r="V64" s="72">
        <v>0</v>
      </c>
      <c r="W64" s="71">
        <v>0</v>
      </c>
      <c r="X64" s="70">
        <f t="shared" si="53"/>
        <v>0</v>
      </c>
      <c r="Y64" s="76">
        <f t="shared" si="54"/>
        <v>0</v>
      </c>
      <c r="Z64" s="76">
        <f t="shared" si="55"/>
        <v>0</v>
      </c>
      <c r="AA64" s="136">
        <f t="shared" si="56"/>
        <v>0</v>
      </c>
    </row>
    <row r="65" spans="1:31" s="1" customFormat="1" ht="13.5" thickBot="1" x14ac:dyDescent="0.25">
      <c r="A65" s="27" t="s">
        <v>296</v>
      </c>
      <c r="B65" s="80">
        <v>2122</v>
      </c>
      <c r="C65" s="80">
        <v>5</v>
      </c>
      <c r="D65" s="72">
        <v>3</v>
      </c>
      <c r="E65" s="71">
        <v>0</v>
      </c>
      <c r="F65" s="70">
        <f t="shared" si="47"/>
        <v>3</v>
      </c>
      <c r="G65" s="79">
        <v>0</v>
      </c>
      <c r="H65" s="79">
        <v>0</v>
      </c>
      <c r="I65" s="78">
        <f t="shared" si="48"/>
        <v>0</v>
      </c>
      <c r="J65" s="72">
        <v>0</v>
      </c>
      <c r="K65" s="71">
        <v>0</v>
      </c>
      <c r="L65" s="70">
        <f t="shared" si="49"/>
        <v>0</v>
      </c>
      <c r="M65" s="72">
        <v>0</v>
      </c>
      <c r="N65" s="79">
        <v>0</v>
      </c>
      <c r="O65" s="78">
        <f t="shared" si="50"/>
        <v>0</v>
      </c>
      <c r="P65" s="72">
        <v>0</v>
      </c>
      <c r="Q65" s="71">
        <v>0</v>
      </c>
      <c r="R65" s="70">
        <f t="shared" si="51"/>
        <v>0</v>
      </c>
      <c r="S65" s="79">
        <v>0</v>
      </c>
      <c r="T65" s="79">
        <v>0</v>
      </c>
      <c r="U65" s="78">
        <f t="shared" si="52"/>
        <v>0</v>
      </c>
      <c r="V65" s="72">
        <v>0</v>
      </c>
      <c r="W65" s="71">
        <v>0</v>
      </c>
      <c r="X65" s="70">
        <f t="shared" si="53"/>
        <v>0</v>
      </c>
      <c r="Y65" s="76">
        <f t="shared" ref="Y65" si="63">D65+G65+J65+M65+P65+S65+V65</f>
        <v>3</v>
      </c>
      <c r="Z65" s="76">
        <f t="shared" ref="Z65" si="64">E65+H65+K65+N65+Q65+T65+W65</f>
        <v>0</v>
      </c>
      <c r="AA65" s="136">
        <f t="shared" ref="AA65" si="65">F65+I65+L65+O65+R65+U65+X65</f>
        <v>3</v>
      </c>
    </row>
    <row r="66" spans="1:31" s="1" customFormat="1" ht="13.5" thickBot="1" x14ac:dyDescent="0.25">
      <c r="A66" s="77" t="s">
        <v>104</v>
      </c>
      <c r="B66" s="7"/>
      <c r="C66" s="7"/>
      <c r="D66" s="66">
        <f t="shared" ref="D66:J66" si="66">SUBTOTAL(9,D54:D65)</f>
        <v>24</v>
      </c>
      <c r="E66" s="5">
        <f t="shared" si="66"/>
        <v>12</v>
      </c>
      <c r="F66" s="5">
        <f t="shared" si="66"/>
        <v>36</v>
      </c>
      <c r="G66" s="66">
        <f t="shared" si="66"/>
        <v>1</v>
      </c>
      <c r="H66" s="5">
        <f t="shared" si="66"/>
        <v>1</v>
      </c>
      <c r="I66" s="5">
        <f t="shared" si="66"/>
        <v>2</v>
      </c>
      <c r="J66" s="66">
        <f t="shared" si="66"/>
        <v>0</v>
      </c>
      <c r="K66" s="5">
        <f t="shared" ref="K66:M66" si="67">SUBTOTAL(9,K54:K65)</f>
        <v>0</v>
      </c>
      <c r="L66" s="5">
        <f t="shared" si="67"/>
        <v>0</v>
      </c>
      <c r="M66" s="66">
        <f t="shared" si="67"/>
        <v>1</v>
      </c>
      <c r="N66" s="5">
        <f t="shared" ref="N66" si="68">SUBTOTAL(9,N54:N65)</f>
        <v>0</v>
      </c>
      <c r="O66" s="5">
        <f t="shared" ref="O66:P66" si="69">SUBTOTAL(9,O54:O65)</f>
        <v>1</v>
      </c>
      <c r="P66" s="66">
        <f t="shared" si="69"/>
        <v>2</v>
      </c>
      <c r="Q66" s="5">
        <f t="shared" ref="Q66" si="70">SUBTOTAL(9,Q54:Q65)</f>
        <v>1</v>
      </c>
      <c r="R66" s="5">
        <f t="shared" ref="R66:S66" si="71">SUBTOTAL(9,R54:R65)</f>
        <v>3</v>
      </c>
      <c r="S66" s="66">
        <f t="shared" si="71"/>
        <v>0</v>
      </c>
      <c r="T66" s="5">
        <f t="shared" ref="T66" si="72">SUBTOTAL(9,T54:T65)</f>
        <v>0</v>
      </c>
      <c r="U66" s="5">
        <f t="shared" ref="U66:V66" si="73">SUBTOTAL(9,U54:U65)</f>
        <v>0</v>
      </c>
      <c r="V66" s="66">
        <f t="shared" si="73"/>
        <v>2</v>
      </c>
      <c r="W66" s="5">
        <f t="shared" ref="W66" si="74">SUBTOTAL(9,W54:W65)</f>
        <v>2</v>
      </c>
      <c r="X66" s="4">
        <f t="shared" ref="X66" si="75">SUBTOTAL(9,X54:X65)</f>
        <v>4</v>
      </c>
      <c r="Y66" s="3">
        <f>D66+G66+J66+M66+P66+S66+V66</f>
        <v>30</v>
      </c>
      <c r="Z66" s="3">
        <f>E66+H66+K66+N66+Q66+T66+W66</f>
        <v>16</v>
      </c>
      <c r="AA66" s="2">
        <f>SUBTOTAL(9,AA54:AA65)</f>
        <v>46</v>
      </c>
    </row>
    <row r="67" spans="1:31" s="1" customFormat="1" x14ac:dyDescent="0.2">
      <c r="A67" s="47"/>
      <c r="B67" s="26"/>
      <c r="C67" s="26"/>
      <c r="D67" s="45"/>
      <c r="E67" s="47"/>
      <c r="F67" s="47"/>
      <c r="G67" s="47"/>
      <c r="H67" s="47"/>
      <c r="I67" s="47"/>
      <c r="J67" s="45"/>
      <c r="K67" s="47"/>
      <c r="L67" s="97"/>
      <c r="M67" s="45"/>
      <c r="N67" s="47"/>
      <c r="O67" s="47"/>
      <c r="P67" s="45"/>
      <c r="Q67" s="47"/>
      <c r="R67" s="47"/>
      <c r="S67" s="47"/>
      <c r="T67" s="47"/>
      <c r="U67" s="47"/>
      <c r="V67" s="45"/>
      <c r="W67" s="47"/>
      <c r="X67" s="47"/>
      <c r="Y67" s="145"/>
      <c r="Z67" s="145"/>
      <c r="AA67" s="95"/>
      <c r="AB67" s="35"/>
      <c r="AC67" s="35"/>
      <c r="AD67" s="35"/>
      <c r="AE67" s="35"/>
    </row>
    <row r="68" spans="1:31" s="1" customFormat="1" x14ac:dyDescent="0.2">
      <c r="A68" s="16" t="s">
        <v>103</v>
      </c>
      <c r="B68" s="143">
        <v>2200</v>
      </c>
      <c r="C68" s="15">
        <v>5</v>
      </c>
      <c r="D68" s="32">
        <v>0</v>
      </c>
      <c r="E68" s="31">
        <v>0</v>
      </c>
      <c r="F68" s="30">
        <f>D68+E68</f>
        <v>0</v>
      </c>
      <c r="G68" s="101">
        <v>0</v>
      </c>
      <c r="H68" s="101">
        <v>0</v>
      </c>
      <c r="I68" s="30">
        <f>G68+H68</f>
        <v>0</v>
      </c>
      <c r="J68" s="32">
        <v>0</v>
      </c>
      <c r="K68" s="31">
        <v>0</v>
      </c>
      <c r="L68" s="30">
        <f>J68+K68</f>
        <v>0</v>
      </c>
      <c r="M68" s="32">
        <v>0</v>
      </c>
      <c r="N68" s="101">
        <v>0</v>
      </c>
      <c r="O68" s="100">
        <f>M68+N68</f>
        <v>0</v>
      </c>
      <c r="P68" s="32">
        <v>0</v>
      </c>
      <c r="Q68" s="31">
        <v>0</v>
      </c>
      <c r="R68" s="30">
        <f>P68+Q68</f>
        <v>0</v>
      </c>
      <c r="S68" s="101">
        <v>0</v>
      </c>
      <c r="T68" s="101">
        <v>0</v>
      </c>
      <c r="U68" s="100">
        <f>S68+T68</f>
        <v>0</v>
      </c>
      <c r="V68" s="32">
        <v>0</v>
      </c>
      <c r="W68" s="31">
        <v>0</v>
      </c>
      <c r="X68" s="30">
        <f>V68+W68</f>
        <v>0</v>
      </c>
      <c r="Y68" s="99">
        <f>D68+G68+J68+M68+P68+S68+V68</f>
        <v>0</v>
      </c>
      <c r="Z68" s="99">
        <f>E68+H68+K68+N68+Q68+T68+W68</f>
        <v>0</v>
      </c>
      <c r="AA68" s="144">
        <f>F68+I68+L68+O68+R68+U68+X68</f>
        <v>0</v>
      </c>
    </row>
    <row r="69" spans="1:31" s="35" customFormat="1" x14ac:dyDescent="0.2">
      <c r="A69" s="16"/>
      <c r="B69" s="143"/>
      <c r="C69" s="15"/>
      <c r="D69" s="55"/>
      <c r="E69" s="54"/>
      <c r="F69" s="23"/>
      <c r="G69" s="142"/>
      <c r="H69" s="142"/>
      <c r="I69" s="23"/>
      <c r="J69" s="55"/>
      <c r="K69" s="54"/>
      <c r="L69" s="23"/>
      <c r="M69" s="55"/>
      <c r="N69" s="142"/>
      <c r="O69" s="58"/>
      <c r="P69" s="55"/>
      <c r="Q69" s="54"/>
      <c r="R69" s="23"/>
      <c r="S69" s="142"/>
      <c r="T69" s="142"/>
      <c r="U69" s="58"/>
      <c r="V69" s="55"/>
      <c r="W69" s="54"/>
      <c r="X69" s="23"/>
      <c r="Y69" s="57"/>
      <c r="Z69" s="57"/>
      <c r="AA69" s="141"/>
    </row>
    <row r="70" spans="1:31" s="1" customFormat="1" x14ac:dyDescent="0.2">
      <c r="A70" s="16" t="s">
        <v>102</v>
      </c>
      <c r="B70" s="137">
        <v>2210</v>
      </c>
      <c r="C70" s="80">
        <v>5</v>
      </c>
      <c r="D70" s="72">
        <v>0</v>
      </c>
      <c r="E70" s="71">
        <v>0</v>
      </c>
      <c r="F70" s="70">
        <f>D70+E70</f>
        <v>0</v>
      </c>
      <c r="G70" s="79">
        <v>0</v>
      </c>
      <c r="H70" s="79">
        <v>0</v>
      </c>
      <c r="I70" s="70">
        <f>G70+H70</f>
        <v>0</v>
      </c>
      <c r="J70" s="72">
        <v>0</v>
      </c>
      <c r="K70" s="71">
        <v>0</v>
      </c>
      <c r="L70" s="70">
        <f>J70+K70</f>
        <v>0</v>
      </c>
      <c r="M70" s="72">
        <v>0</v>
      </c>
      <c r="N70" s="79">
        <v>0</v>
      </c>
      <c r="O70" s="78">
        <f>M70+N70</f>
        <v>0</v>
      </c>
      <c r="P70" s="72">
        <v>0</v>
      </c>
      <c r="Q70" s="71">
        <v>0</v>
      </c>
      <c r="R70" s="70">
        <f>P70+Q70</f>
        <v>0</v>
      </c>
      <c r="S70" s="79">
        <v>0</v>
      </c>
      <c r="T70" s="79">
        <v>0</v>
      </c>
      <c r="U70" s="78">
        <f>S70+T70</f>
        <v>0</v>
      </c>
      <c r="V70" s="72">
        <v>0</v>
      </c>
      <c r="W70" s="71">
        <v>0</v>
      </c>
      <c r="X70" s="70">
        <f>V70+W70</f>
        <v>0</v>
      </c>
      <c r="Y70" s="69">
        <f t="shared" ref="Y70:AA71" si="76">D70+G70+J70+M70+P70+S70+V70</f>
        <v>0</v>
      </c>
      <c r="Z70" s="76">
        <f t="shared" si="76"/>
        <v>0</v>
      </c>
      <c r="AA70" s="136">
        <f t="shared" si="76"/>
        <v>0</v>
      </c>
    </row>
    <row r="71" spans="1:31" s="1" customFormat="1" ht="13.5" thickBot="1" x14ac:dyDescent="0.25">
      <c r="A71" s="16" t="s">
        <v>101</v>
      </c>
      <c r="B71" s="80">
        <v>2290</v>
      </c>
      <c r="C71" s="80">
        <v>5</v>
      </c>
      <c r="D71" s="72">
        <v>8</v>
      </c>
      <c r="E71" s="71">
        <v>1</v>
      </c>
      <c r="F71" s="70">
        <f>D71+E71</f>
        <v>9</v>
      </c>
      <c r="G71" s="79">
        <v>1</v>
      </c>
      <c r="H71" s="79">
        <v>0</v>
      </c>
      <c r="I71" s="70">
        <f>G71+H71</f>
        <v>1</v>
      </c>
      <c r="J71" s="72">
        <v>0</v>
      </c>
      <c r="K71" s="71">
        <v>0</v>
      </c>
      <c r="L71" s="70">
        <f>J71+K71</f>
        <v>0</v>
      </c>
      <c r="M71" s="72">
        <v>0</v>
      </c>
      <c r="N71" s="79">
        <v>0</v>
      </c>
      <c r="O71" s="70">
        <f>M71+N71</f>
        <v>0</v>
      </c>
      <c r="P71" s="72">
        <v>0</v>
      </c>
      <c r="Q71" s="71">
        <v>0</v>
      </c>
      <c r="R71" s="70">
        <f>P71+Q71</f>
        <v>0</v>
      </c>
      <c r="S71" s="79">
        <v>0</v>
      </c>
      <c r="T71" s="79">
        <v>0</v>
      </c>
      <c r="U71" s="70">
        <f>S71+T71</f>
        <v>0</v>
      </c>
      <c r="V71" s="72">
        <v>0</v>
      </c>
      <c r="W71" s="71">
        <v>0</v>
      </c>
      <c r="X71" s="73">
        <f>V71+W71</f>
        <v>0</v>
      </c>
      <c r="Y71" s="69">
        <f t="shared" si="76"/>
        <v>9</v>
      </c>
      <c r="Z71" s="76">
        <f t="shared" si="76"/>
        <v>1</v>
      </c>
      <c r="AA71" s="136">
        <f t="shared" si="76"/>
        <v>10</v>
      </c>
    </row>
    <row r="72" spans="1:31" s="1" customFormat="1" ht="13.5" thickBot="1" x14ac:dyDescent="0.25">
      <c r="A72" s="8" t="s">
        <v>100</v>
      </c>
      <c r="B72" s="218"/>
      <c r="C72" s="7"/>
      <c r="D72" s="125">
        <f>SUM(D70:D71)</f>
        <v>8</v>
      </c>
      <c r="E72" s="124">
        <f>SUM(E70:E71)</f>
        <v>1</v>
      </c>
      <c r="F72" s="123">
        <f t="shared" ref="F72:AA72" si="77">SUM(F70:F71)</f>
        <v>9</v>
      </c>
      <c r="G72" s="125">
        <f t="shared" si="77"/>
        <v>1</v>
      </c>
      <c r="H72" s="124">
        <f t="shared" si="77"/>
        <v>0</v>
      </c>
      <c r="I72" s="123">
        <f t="shared" si="77"/>
        <v>1</v>
      </c>
      <c r="J72" s="125">
        <f t="shared" si="77"/>
        <v>0</v>
      </c>
      <c r="K72" s="124">
        <f t="shared" si="77"/>
        <v>0</v>
      </c>
      <c r="L72" s="123">
        <f t="shared" si="77"/>
        <v>0</v>
      </c>
      <c r="M72" s="125">
        <f t="shared" si="77"/>
        <v>0</v>
      </c>
      <c r="N72" s="124">
        <f t="shared" si="77"/>
        <v>0</v>
      </c>
      <c r="O72" s="123">
        <f t="shared" si="77"/>
        <v>0</v>
      </c>
      <c r="P72" s="125">
        <f t="shared" si="77"/>
        <v>0</v>
      </c>
      <c r="Q72" s="124">
        <f t="shared" si="77"/>
        <v>0</v>
      </c>
      <c r="R72" s="123">
        <f t="shared" si="77"/>
        <v>0</v>
      </c>
      <c r="S72" s="125">
        <f t="shared" si="77"/>
        <v>0</v>
      </c>
      <c r="T72" s="124">
        <f t="shared" si="77"/>
        <v>0</v>
      </c>
      <c r="U72" s="123">
        <f t="shared" si="77"/>
        <v>0</v>
      </c>
      <c r="V72" s="125">
        <f t="shared" si="77"/>
        <v>0</v>
      </c>
      <c r="W72" s="124">
        <f t="shared" si="77"/>
        <v>0</v>
      </c>
      <c r="X72" s="123">
        <f t="shared" si="77"/>
        <v>0</v>
      </c>
      <c r="Y72" s="125">
        <f t="shared" si="77"/>
        <v>9</v>
      </c>
      <c r="Z72" s="124">
        <f t="shared" si="77"/>
        <v>1</v>
      </c>
      <c r="AA72" s="123">
        <f t="shared" si="77"/>
        <v>10</v>
      </c>
    </row>
    <row r="73" spans="1:31" x14ac:dyDescent="0.2">
      <c r="D73" s="140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8"/>
    </row>
    <row r="74" spans="1:31" s="1" customFormat="1" x14ac:dyDescent="0.2">
      <c r="A74" s="16" t="s">
        <v>99</v>
      </c>
      <c r="B74" s="80">
        <v>2205</v>
      </c>
      <c r="C74" s="80">
        <v>5</v>
      </c>
      <c r="D74" s="72">
        <v>6</v>
      </c>
      <c r="E74" s="71">
        <v>3</v>
      </c>
      <c r="F74" s="70">
        <f t="shared" ref="F74:F84" si="78">D74+E74</f>
        <v>9</v>
      </c>
      <c r="G74" s="79">
        <v>1</v>
      </c>
      <c r="H74" s="79">
        <v>1</v>
      </c>
      <c r="I74" s="78">
        <f t="shared" ref="I74:I84" si="79">G74+H74</f>
        <v>2</v>
      </c>
      <c r="J74" s="72">
        <v>0</v>
      </c>
      <c r="K74" s="71">
        <v>0</v>
      </c>
      <c r="L74" s="70">
        <f t="shared" ref="L74:L84" si="80">J74+K74</f>
        <v>0</v>
      </c>
      <c r="M74" s="72">
        <v>0</v>
      </c>
      <c r="N74" s="79">
        <v>0</v>
      </c>
      <c r="O74" s="78">
        <f t="shared" ref="O74:O84" si="81">M74+N74</f>
        <v>0</v>
      </c>
      <c r="P74" s="72">
        <v>0</v>
      </c>
      <c r="Q74" s="71">
        <v>0</v>
      </c>
      <c r="R74" s="70">
        <f t="shared" ref="R74:R84" si="82">P74+Q74</f>
        <v>0</v>
      </c>
      <c r="S74" s="79">
        <v>0</v>
      </c>
      <c r="T74" s="79">
        <v>0</v>
      </c>
      <c r="U74" s="78">
        <f t="shared" ref="U74:U84" si="83">S74+T74</f>
        <v>0</v>
      </c>
      <c r="V74" s="72">
        <v>0</v>
      </c>
      <c r="W74" s="71">
        <v>0</v>
      </c>
      <c r="X74" s="70">
        <f t="shared" ref="X74:X84" si="84">V74+W74</f>
        <v>0</v>
      </c>
      <c r="Y74" s="76">
        <f t="shared" ref="Y74:Y84" si="85">D74+G74+J74+M74+P74+S74+V74</f>
        <v>7</v>
      </c>
      <c r="Z74" s="76">
        <f t="shared" ref="Z74:Z84" si="86">E74+H74+K74+N74+Q74+T74+W74</f>
        <v>4</v>
      </c>
      <c r="AA74" s="136">
        <f t="shared" ref="AA74:AA84" si="87">F74+I74+L74+O74+R74+U74+X74</f>
        <v>11</v>
      </c>
    </row>
    <row r="75" spans="1:31" s="1" customFormat="1" x14ac:dyDescent="0.2">
      <c r="A75" s="16" t="s">
        <v>98</v>
      </c>
      <c r="B75" s="80">
        <v>2265</v>
      </c>
      <c r="C75" s="80">
        <v>5</v>
      </c>
      <c r="D75" s="72">
        <v>0</v>
      </c>
      <c r="E75" s="71">
        <v>2</v>
      </c>
      <c r="F75" s="70">
        <f t="shared" si="78"/>
        <v>2</v>
      </c>
      <c r="G75" s="79">
        <v>0</v>
      </c>
      <c r="H75" s="79">
        <v>0</v>
      </c>
      <c r="I75" s="78">
        <f t="shared" si="79"/>
        <v>0</v>
      </c>
      <c r="J75" s="72">
        <v>0</v>
      </c>
      <c r="K75" s="71">
        <v>0</v>
      </c>
      <c r="L75" s="70">
        <f t="shared" si="80"/>
        <v>0</v>
      </c>
      <c r="M75" s="72">
        <v>0</v>
      </c>
      <c r="N75" s="79">
        <v>0</v>
      </c>
      <c r="O75" s="78">
        <f t="shared" si="81"/>
        <v>0</v>
      </c>
      <c r="P75" s="72">
        <v>0</v>
      </c>
      <c r="Q75" s="71">
        <v>0</v>
      </c>
      <c r="R75" s="70">
        <f t="shared" si="82"/>
        <v>0</v>
      </c>
      <c r="S75" s="79">
        <v>0</v>
      </c>
      <c r="T75" s="79">
        <v>0</v>
      </c>
      <c r="U75" s="78">
        <f t="shared" si="83"/>
        <v>0</v>
      </c>
      <c r="V75" s="72">
        <v>0</v>
      </c>
      <c r="W75" s="71">
        <v>1</v>
      </c>
      <c r="X75" s="70">
        <f t="shared" si="84"/>
        <v>1</v>
      </c>
      <c r="Y75" s="76">
        <f t="shared" si="85"/>
        <v>0</v>
      </c>
      <c r="Z75" s="76">
        <f t="shared" si="86"/>
        <v>3</v>
      </c>
      <c r="AA75" s="136">
        <f t="shared" si="87"/>
        <v>3</v>
      </c>
    </row>
    <row r="76" spans="1:31" s="1" customFormat="1" x14ac:dyDescent="0.2">
      <c r="A76" s="16" t="s">
        <v>97</v>
      </c>
      <c r="B76" s="80">
        <v>2260</v>
      </c>
      <c r="C76" s="80">
        <v>5</v>
      </c>
      <c r="D76" s="72">
        <v>0</v>
      </c>
      <c r="E76" s="71">
        <v>0</v>
      </c>
      <c r="F76" s="70">
        <f t="shared" si="78"/>
        <v>0</v>
      </c>
      <c r="G76" s="79">
        <v>0</v>
      </c>
      <c r="H76" s="79">
        <v>0</v>
      </c>
      <c r="I76" s="78">
        <f t="shared" si="79"/>
        <v>0</v>
      </c>
      <c r="J76" s="72">
        <v>0</v>
      </c>
      <c r="K76" s="71">
        <v>0</v>
      </c>
      <c r="L76" s="70">
        <f t="shared" si="80"/>
        <v>0</v>
      </c>
      <c r="M76" s="72">
        <v>0</v>
      </c>
      <c r="N76" s="79">
        <v>0</v>
      </c>
      <c r="O76" s="78">
        <f t="shared" si="81"/>
        <v>0</v>
      </c>
      <c r="P76" s="72">
        <v>0</v>
      </c>
      <c r="Q76" s="71">
        <v>0</v>
      </c>
      <c r="R76" s="70">
        <f t="shared" si="82"/>
        <v>0</v>
      </c>
      <c r="S76" s="79">
        <v>0</v>
      </c>
      <c r="T76" s="79">
        <v>0</v>
      </c>
      <c r="U76" s="78">
        <f t="shared" si="83"/>
        <v>0</v>
      </c>
      <c r="V76" s="72">
        <v>0</v>
      </c>
      <c r="W76" s="71">
        <v>0</v>
      </c>
      <c r="X76" s="70">
        <f t="shared" si="84"/>
        <v>0</v>
      </c>
      <c r="Y76" s="76">
        <f t="shared" si="85"/>
        <v>0</v>
      </c>
      <c r="Z76" s="76">
        <f t="shared" si="86"/>
        <v>0</v>
      </c>
      <c r="AA76" s="136">
        <f t="shared" si="87"/>
        <v>0</v>
      </c>
    </row>
    <row r="77" spans="1:31" s="1" customFormat="1" x14ac:dyDescent="0.2">
      <c r="A77" s="16" t="s">
        <v>96</v>
      </c>
      <c r="B77" s="80">
        <v>2270</v>
      </c>
      <c r="C77" s="80">
        <v>5</v>
      </c>
      <c r="D77" s="72">
        <v>4</v>
      </c>
      <c r="E77" s="71">
        <v>0</v>
      </c>
      <c r="F77" s="70">
        <f t="shared" si="78"/>
        <v>4</v>
      </c>
      <c r="G77" s="79">
        <v>0</v>
      </c>
      <c r="H77" s="79">
        <v>0</v>
      </c>
      <c r="I77" s="78">
        <f t="shared" si="79"/>
        <v>0</v>
      </c>
      <c r="J77" s="72">
        <v>0</v>
      </c>
      <c r="K77" s="71">
        <v>0</v>
      </c>
      <c r="L77" s="70">
        <f t="shared" si="80"/>
        <v>0</v>
      </c>
      <c r="M77" s="72">
        <v>0</v>
      </c>
      <c r="N77" s="79">
        <v>0</v>
      </c>
      <c r="O77" s="78">
        <f t="shared" si="81"/>
        <v>0</v>
      </c>
      <c r="P77" s="72">
        <v>0</v>
      </c>
      <c r="Q77" s="71">
        <v>0</v>
      </c>
      <c r="R77" s="70">
        <f t="shared" si="82"/>
        <v>0</v>
      </c>
      <c r="S77" s="79">
        <v>0</v>
      </c>
      <c r="T77" s="79">
        <v>0</v>
      </c>
      <c r="U77" s="78">
        <f t="shared" si="83"/>
        <v>0</v>
      </c>
      <c r="V77" s="72">
        <v>0</v>
      </c>
      <c r="W77" s="71">
        <v>0</v>
      </c>
      <c r="X77" s="70">
        <f t="shared" si="84"/>
        <v>0</v>
      </c>
      <c r="Y77" s="76">
        <f t="shared" si="85"/>
        <v>4</v>
      </c>
      <c r="Z77" s="76">
        <f t="shared" si="86"/>
        <v>0</v>
      </c>
      <c r="AA77" s="136">
        <f t="shared" si="87"/>
        <v>4</v>
      </c>
    </row>
    <row r="78" spans="1:31" s="1" customFormat="1" x14ac:dyDescent="0.2">
      <c r="A78" s="16" t="s">
        <v>91</v>
      </c>
      <c r="B78" s="80">
        <v>2272</v>
      </c>
      <c r="C78" s="80">
        <v>5</v>
      </c>
      <c r="D78" s="72">
        <v>2</v>
      </c>
      <c r="E78" s="71">
        <v>4</v>
      </c>
      <c r="F78" s="70">
        <f t="shared" si="78"/>
        <v>6</v>
      </c>
      <c r="G78" s="79">
        <v>0</v>
      </c>
      <c r="H78" s="79">
        <v>0</v>
      </c>
      <c r="I78" s="78">
        <f t="shared" si="79"/>
        <v>0</v>
      </c>
      <c r="J78" s="72">
        <v>0</v>
      </c>
      <c r="K78" s="71">
        <v>0</v>
      </c>
      <c r="L78" s="70">
        <f t="shared" si="80"/>
        <v>0</v>
      </c>
      <c r="M78" s="72">
        <v>0</v>
      </c>
      <c r="N78" s="79">
        <v>0</v>
      </c>
      <c r="O78" s="78">
        <f t="shared" si="81"/>
        <v>0</v>
      </c>
      <c r="P78" s="72">
        <v>0</v>
      </c>
      <c r="Q78" s="71">
        <v>0</v>
      </c>
      <c r="R78" s="70">
        <f t="shared" si="82"/>
        <v>0</v>
      </c>
      <c r="S78" s="79">
        <v>0</v>
      </c>
      <c r="T78" s="79">
        <v>0</v>
      </c>
      <c r="U78" s="78">
        <f t="shared" si="83"/>
        <v>0</v>
      </c>
      <c r="V78" s="72">
        <v>0</v>
      </c>
      <c r="W78" s="71">
        <v>0</v>
      </c>
      <c r="X78" s="70">
        <f t="shared" si="84"/>
        <v>0</v>
      </c>
      <c r="Y78" s="76">
        <f t="shared" si="85"/>
        <v>2</v>
      </c>
      <c r="Z78" s="76">
        <f t="shared" si="86"/>
        <v>4</v>
      </c>
      <c r="AA78" s="136">
        <f t="shared" si="87"/>
        <v>6</v>
      </c>
    </row>
    <row r="79" spans="1:31" s="1" customFormat="1" x14ac:dyDescent="0.2">
      <c r="A79" s="16" t="s">
        <v>95</v>
      </c>
      <c r="B79" s="80">
        <v>2275</v>
      </c>
      <c r="C79" s="80">
        <v>5</v>
      </c>
      <c r="D79" s="72">
        <v>0</v>
      </c>
      <c r="E79" s="71">
        <v>0</v>
      </c>
      <c r="F79" s="70">
        <f t="shared" si="78"/>
        <v>0</v>
      </c>
      <c r="G79" s="79">
        <v>0</v>
      </c>
      <c r="H79" s="79">
        <v>0</v>
      </c>
      <c r="I79" s="70">
        <f t="shared" si="79"/>
        <v>0</v>
      </c>
      <c r="J79" s="72">
        <v>0</v>
      </c>
      <c r="K79" s="71">
        <v>0</v>
      </c>
      <c r="L79" s="70">
        <f t="shared" si="80"/>
        <v>0</v>
      </c>
      <c r="M79" s="72">
        <v>0</v>
      </c>
      <c r="N79" s="79">
        <v>0</v>
      </c>
      <c r="O79" s="78">
        <f t="shared" si="81"/>
        <v>0</v>
      </c>
      <c r="P79" s="72">
        <v>0</v>
      </c>
      <c r="Q79" s="71">
        <v>0</v>
      </c>
      <c r="R79" s="70">
        <f t="shared" si="82"/>
        <v>0</v>
      </c>
      <c r="S79" s="79">
        <v>0</v>
      </c>
      <c r="T79" s="79">
        <v>0</v>
      </c>
      <c r="U79" s="78">
        <f t="shared" si="83"/>
        <v>0</v>
      </c>
      <c r="V79" s="72">
        <v>0</v>
      </c>
      <c r="W79" s="71">
        <v>0</v>
      </c>
      <c r="X79" s="70">
        <f t="shared" si="84"/>
        <v>0</v>
      </c>
      <c r="Y79" s="76">
        <f t="shared" si="85"/>
        <v>0</v>
      </c>
      <c r="Z79" s="76">
        <f t="shared" si="86"/>
        <v>0</v>
      </c>
      <c r="AA79" s="136">
        <f t="shared" si="87"/>
        <v>0</v>
      </c>
    </row>
    <row r="80" spans="1:31" s="1" customFormat="1" x14ac:dyDescent="0.2">
      <c r="A80" s="16" t="s">
        <v>94</v>
      </c>
      <c r="B80" s="80">
        <v>2250</v>
      </c>
      <c r="C80" s="80">
        <v>5</v>
      </c>
      <c r="D80" s="72">
        <v>0</v>
      </c>
      <c r="E80" s="71">
        <v>0</v>
      </c>
      <c r="F80" s="70">
        <f t="shared" si="78"/>
        <v>0</v>
      </c>
      <c r="G80" s="79">
        <v>0</v>
      </c>
      <c r="H80" s="79">
        <v>0</v>
      </c>
      <c r="I80" s="78">
        <f t="shared" si="79"/>
        <v>0</v>
      </c>
      <c r="J80" s="72">
        <v>0</v>
      </c>
      <c r="K80" s="71">
        <v>0</v>
      </c>
      <c r="L80" s="70">
        <f t="shared" si="80"/>
        <v>0</v>
      </c>
      <c r="M80" s="72">
        <v>0</v>
      </c>
      <c r="N80" s="79">
        <v>0</v>
      </c>
      <c r="O80" s="78">
        <f t="shared" si="81"/>
        <v>0</v>
      </c>
      <c r="P80" s="72">
        <v>0</v>
      </c>
      <c r="Q80" s="71">
        <v>0</v>
      </c>
      <c r="R80" s="70">
        <f t="shared" si="82"/>
        <v>0</v>
      </c>
      <c r="S80" s="79">
        <v>0</v>
      </c>
      <c r="T80" s="79">
        <v>0</v>
      </c>
      <c r="U80" s="78">
        <f t="shared" si="83"/>
        <v>0</v>
      </c>
      <c r="V80" s="72">
        <v>0</v>
      </c>
      <c r="W80" s="71">
        <v>0</v>
      </c>
      <c r="X80" s="70">
        <f t="shared" si="84"/>
        <v>0</v>
      </c>
      <c r="Y80" s="76">
        <f t="shared" si="85"/>
        <v>0</v>
      </c>
      <c r="Z80" s="76">
        <f t="shared" si="86"/>
        <v>0</v>
      </c>
      <c r="AA80" s="136">
        <f t="shared" si="87"/>
        <v>0</v>
      </c>
    </row>
    <row r="81" spans="1:35" s="1" customFormat="1" x14ac:dyDescent="0.2">
      <c r="A81" s="16" t="s">
        <v>93</v>
      </c>
      <c r="B81" s="80">
        <v>2245</v>
      </c>
      <c r="C81" s="80">
        <v>5</v>
      </c>
      <c r="D81" s="72">
        <v>0</v>
      </c>
      <c r="E81" s="71">
        <v>0</v>
      </c>
      <c r="F81" s="70">
        <f t="shared" si="78"/>
        <v>0</v>
      </c>
      <c r="G81" s="79">
        <v>0</v>
      </c>
      <c r="H81" s="79">
        <v>0</v>
      </c>
      <c r="I81" s="78">
        <f t="shared" si="79"/>
        <v>0</v>
      </c>
      <c r="J81" s="72">
        <v>0</v>
      </c>
      <c r="K81" s="71">
        <v>0</v>
      </c>
      <c r="L81" s="70">
        <f t="shared" si="80"/>
        <v>0</v>
      </c>
      <c r="M81" s="72">
        <v>0</v>
      </c>
      <c r="N81" s="79">
        <v>0</v>
      </c>
      <c r="O81" s="78">
        <f t="shared" si="81"/>
        <v>0</v>
      </c>
      <c r="P81" s="72">
        <v>0</v>
      </c>
      <c r="Q81" s="71">
        <v>0</v>
      </c>
      <c r="R81" s="70">
        <f t="shared" si="82"/>
        <v>0</v>
      </c>
      <c r="S81" s="79">
        <v>0</v>
      </c>
      <c r="T81" s="79">
        <v>0</v>
      </c>
      <c r="U81" s="78">
        <f t="shared" si="83"/>
        <v>0</v>
      </c>
      <c r="V81" s="72">
        <v>0</v>
      </c>
      <c r="W81" s="71">
        <v>0</v>
      </c>
      <c r="X81" s="70">
        <f t="shared" si="84"/>
        <v>0</v>
      </c>
      <c r="Y81" s="76">
        <f t="shared" si="85"/>
        <v>0</v>
      </c>
      <c r="Z81" s="76">
        <f t="shared" si="86"/>
        <v>0</v>
      </c>
      <c r="AA81" s="136">
        <f t="shared" si="87"/>
        <v>0</v>
      </c>
    </row>
    <row r="82" spans="1:35" s="1" customFormat="1" x14ac:dyDescent="0.2">
      <c r="A82" s="16" t="s">
        <v>92</v>
      </c>
      <c r="B82" s="80">
        <v>2240</v>
      </c>
      <c r="C82" s="80">
        <v>5</v>
      </c>
      <c r="D82" s="72">
        <v>2</v>
      </c>
      <c r="E82" s="71">
        <v>0</v>
      </c>
      <c r="F82" s="70">
        <f t="shared" si="78"/>
        <v>2</v>
      </c>
      <c r="G82" s="79">
        <v>1</v>
      </c>
      <c r="H82" s="79">
        <v>0</v>
      </c>
      <c r="I82" s="78">
        <f t="shared" si="79"/>
        <v>1</v>
      </c>
      <c r="J82" s="72">
        <v>0</v>
      </c>
      <c r="K82" s="71">
        <v>0</v>
      </c>
      <c r="L82" s="70">
        <f t="shared" si="80"/>
        <v>0</v>
      </c>
      <c r="M82" s="72">
        <v>0</v>
      </c>
      <c r="N82" s="79">
        <v>0</v>
      </c>
      <c r="O82" s="78">
        <f t="shared" si="81"/>
        <v>0</v>
      </c>
      <c r="P82" s="72">
        <v>0</v>
      </c>
      <c r="Q82" s="71">
        <v>0</v>
      </c>
      <c r="R82" s="70">
        <f t="shared" si="82"/>
        <v>0</v>
      </c>
      <c r="S82" s="79">
        <v>0</v>
      </c>
      <c r="T82" s="79">
        <v>0</v>
      </c>
      <c r="U82" s="78">
        <f t="shared" si="83"/>
        <v>0</v>
      </c>
      <c r="V82" s="72">
        <v>0</v>
      </c>
      <c r="W82" s="71">
        <v>0</v>
      </c>
      <c r="X82" s="70">
        <f t="shared" si="84"/>
        <v>0</v>
      </c>
      <c r="Y82" s="76">
        <f t="shared" si="85"/>
        <v>3</v>
      </c>
      <c r="Z82" s="76">
        <f t="shared" si="86"/>
        <v>0</v>
      </c>
      <c r="AA82" s="136">
        <f t="shared" si="87"/>
        <v>3</v>
      </c>
    </row>
    <row r="83" spans="1:35" s="1" customFormat="1" x14ac:dyDescent="0.2">
      <c r="A83" s="16" t="s">
        <v>91</v>
      </c>
      <c r="B83" s="80">
        <v>2278</v>
      </c>
      <c r="C83" s="80">
        <v>5</v>
      </c>
      <c r="D83" s="72">
        <v>0</v>
      </c>
      <c r="E83" s="71">
        <v>0</v>
      </c>
      <c r="F83" s="70">
        <f t="shared" si="78"/>
        <v>0</v>
      </c>
      <c r="G83" s="79">
        <v>0</v>
      </c>
      <c r="H83" s="79">
        <v>0</v>
      </c>
      <c r="I83" s="70">
        <f t="shared" si="79"/>
        <v>0</v>
      </c>
      <c r="J83" s="72">
        <v>0</v>
      </c>
      <c r="K83" s="71">
        <v>0</v>
      </c>
      <c r="L83" s="70">
        <f t="shared" si="80"/>
        <v>0</v>
      </c>
      <c r="M83" s="72">
        <v>0</v>
      </c>
      <c r="N83" s="79">
        <v>0</v>
      </c>
      <c r="O83" s="70">
        <f t="shared" si="81"/>
        <v>0</v>
      </c>
      <c r="P83" s="72">
        <v>0</v>
      </c>
      <c r="Q83" s="71">
        <v>0</v>
      </c>
      <c r="R83" s="70">
        <f t="shared" si="82"/>
        <v>0</v>
      </c>
      <c r="S83" s="79">
        <v>0</v>
      </c>
      <c r="T83" s="79">
        <v>0</v>
      </c>
      <c r="U83" s="70">
        <f t="shared" si="83"/>
        <v>0</v>
      </c>
      <c r="V83" s="72">
        <v>0</v>
      </c>
      <c r="W83" s="71">
        <v>0</v>
      </c>
      <c r="X83" s="73">
        <f t="shared" si="84"/>
        <v>0</v>
      </c>
      <c r="Y83" s="69">
        <f t="shared" si="85"/>
        <v>0</v>
      </c>
      <c r="Z83" s="76">
        <f t="shared" si="86"/>
        <v>0</v>
      </c>
      <c r="AA83" s="136">
        <f t="shared" si="87"/>
        <v>0</v>
      </c>
    </row>
    <row r="84" spans="1:35" s="1" customFormat="1" ht="13.5" thickBot="1" x14ac:dyDescent="0.25">
      <c r="A84" s="16" t="s">
        <v>90</v>
      </c>
      <c r="B84" s="80">
        <v>2279</v>
      </c>
      <c r="C84" s="80">
        <v>5</v>
      </c>
      <c r="D84" s="72">
        <v>0</v>
      </c>
      <c r="E84" s="71">
        <v>0</v>
      </c>
      <c r="F84" s="70">
        <f t="shared" si="78"/>
        <v>0</v>
      </c>
      <c r="G84" s="79">
        <v>0</v>
      </c>
      <c r="H84" s="79">
        <v>0</v>
      </c>
      <c r="I84" s="70">
        <f t="shared" si="79"/>
        <v>0</v>
      </c>
      <c r="J84" s="72">
        <v>0</v>
      </c>
      <c r="K84" s="71">
        <v>0</v>
      </c>
      <c r="L84" s="70">
        <f t="shared" si="80"/>
        <v>0</v>
      </c>
      <c r="M84" s="72">
        <v>0</v>
      </c>
      <c r="N84" s="79">
        <v>0</v>
      </c>
      <c r="O84" s="70">
        <f t="shared" si="81"/>
        <v>0</v>
      </c>
      <c r="P84" s="72">
        <v>0</v>
      </c>
      <c r="Q84" s="71">
        <v>0</v>
      </c>
      <c r="R84" s="70">
        <f t="shared" si="82"/>
        <v>0</v>
      </c>
      <c r="S84" s="79">
        <v>0</v>
      </c>
      <c r="T84" s="79">
        <v>0</v>
      </c>
      <c r="U84" s="70">
        <f t="shared" si="83"/>
        <v>0</v>
      </c>
      <c r="V84" s="72">
        <v>0</v>
      </c>
      <c r="W84" s="71">
        <v>0</v>
      </c>
      <c r="X84" s="73">
        <f t="shared" si="84"/>
        <v>0</v>
      </c>
      <c r="Y84" s="69">
        <f t="shared" si="85"/>
        <v>0</v>
      </c>
      <c r="Z84" s="76">
        <f t="shared" si="86"/>
        <v>0</v>
      </c>
      <c r="AA84" s="136">
        <f t="shared" si="87"/>
        <v>0</v>
      </c>
    </row>
    <row r="85" spans="1:35" s="49" customFormat="1" ht="13.5" thickBot="1" x14ac:dyDescent="0.25">
      <c r="A85" s="8" t="s">
        <v>89</v>
      </c>
      <c r="B85" s="7"/>
      <c r="C85" s="7"/>
      <c r="D85" s="125">
        <f>SUM(D74:D84)</f>
        <v>14</v>
      </c>
      <c r="E85" s="124">
        <f>SUM(E74:E84)</f>
        <v>9</v>
      </c>
      <c r="F85" s="123">
        <f>SUM(F74:F84)</f>
        <v>23</v>
      </c>
      <c r="G85" s="125">
        <f t="shared" ref="G85:X85" si="88">SUM(G74:G83)</f>
        <v>2</v>
      </c>
      <c r="H85" s="124">
        <f t="shared" si="88"/>
        <v>1</v>
      </c>
      <c r="I85" s="123">
        <f t="shared" si="88"/>
        <v>3</v>
      </c>
      <c r="J85" s="125">
        <f>SUM(J74:J84)</f>
        <v>0</v>
      </c>
      <c r="K85" s="124">
        <f>SUM(K74:K84)</f>
        <v>0</v>
      </c>
      <c r="L85" s="123">
        <f>SUM(L74:L84)</f>
        <v>0</v>
      </c>
      <c r="M85" s="125">
        <f t="shared" si="88"/>
        <v>0</v>
      </c>
      <c r="N85" s="124">
        <f t="shared" si="88"/>
        <v>0</v>
      </c>
      <c r="O85" s="123">
        <f t="shared" si="88"/>
        <v>0</v>
      </c>
      <c r="P85" s="125">
        <f t="shared" ref="P85:U85" si="89">SUM(P74:P84)</f>
        <v>0</v>
      </c>
      <c r="Q85" s="124">
        <f t="shared" si="89"/>
        <v>0</v>
      </c>
      <c r="R85" s="123">
        <f t="shared" si="89"/>
        <v>0</v>
      </c>
      <c r="S85" s="125">
        <f t="shared" si="89"/>
        <v>0</v>
      </c>
      <c r="T85" s="124">
        <f t="shared" si="89"/>
        <v>0</v>
      </c>
      <c r="U85" s="123">
        <f t="shared" si="89"/>
        <v>0</v>
      </c>
      <c r="V85" s="125">
        <f t="shared" si="88"/>
        <v>0</v>
      </c>
      <c r="W85" s="124">
        <f t="shared" si="88"/>
        <v>1</v>
      </c>
      <c r="X85" s="123">
        <f t="shared" si="88"/>
        <v>1</v>
      </c>
      <c r="Y85" s="125">
        <f>SUM(Y74:Y84)</f>
        <v>16</v>
      </c>
      <c r="Z85" s="124">
        <f>SUM(Z74:Z84)</f>
        <v>11</v>
      </c>
      <c r="AA85" s="121">
        <f>SUM(AA74:AA84)</f>
        <v>27</v>
      </c>
    </row>
    <row r="86" spans="1:35" s="35" customFormat="1" x14ac:dyDescent="0.2">
      <c r="A86" s="27"/>
      <c r="B86" s="26"/>
      <c r="C86" s="26"/>
      <c r="D86" s="32"/>
      <c r="E86" s="31"/>
      <c r="F86" s="97"/>
      <c r="G86" s="31"/>
      <c r="H86" s="31"/>
      <c r="I86" s="47"/>
      <c r="J86" s="32"/>
      <c r="K86" s="31"/>
      <c r="L86" s="97"/>
      <c r="M86" s="32"/>
      <c r="N86" s="31"/>
      <c r="O86" s="47"/>
      <c r="P86" s="32"/>
      <c r="Q86" s="31"/>
      <c r="R86" s="97"/>
      <c r="S86" s="31"/>
      <c r="T86" s="31"/>
      <c r="U86" s="47"/>
      <c r="V86" s="32"/>
      <c r="W86" s="31"/>
      <c r="X86" s="97"/>
      <c r="Y86" s="31"/>
      <c r="Z86" s="31"/>
      <c r="AA86" s="95"/>
    </row>
    <row r="87" spans="1:35" s="35" customFormat="1" x14ac:dyDescent="0.2">
      <c r="A87" s="27" t="s">
        <v>88</v>
      </c>
      <c r="B87" s="75">
        <v>2211</v>
      </c>
      <c r="C87" s="75">
        <v>5</v>
      </c>
      <c r="D87" s="72">
        <v>0</v>
      </c>
      <c r="E87" s="71">
        <v>0</v>
      </c>
      <c r="F87" s="70">
        <f t="shared" ref="F87:F93" si="90">D87+E87</f>
        <v>0</v>
      </c>
      <c r="G87" s="71">
        <v>0</v>
      </c>
      <c r="H87" s="71">
        <v>0</v>
      </c>
      <c r="I87" s="78">
        <f t="shared" ref="I87:I93" si="91">G87+H87</f>
        <v>0</v>
      </c>
      <c r="J87" s="72">
        <v>0</v>
      </c>
      <c r="K87" s="71">
        <v>0</v>
      </c>
      <c r="L87" s="70">
        <f t="shared" ref="L87:L93" si="92">J87+K87</f>
        <v>0</v>
      </c>
      <c r="M87" s="72">
        <v>0</v>
      </c>
      <c r="N87" s="71">
        <v>0</v>
      </c>
      <c r="O87" s="78">
        <f t="shared" ref="O87:O93" si="93">M87+N87</f>
        <v>0</v>
      </c>
      <c r="P87" s="72">
        <v>0</v>
      </c>
      <c r="Q87" s="71">
        <v>0</v>
      </c>
      <c r="R87" s="70">
        <f t="shared" ref="R87:R93" si="94">P87+Q87</f>
        <v>0</v>
      </c>
      <c r="S87" s="71">
        <v>0</v>
      </c>
      <c r="T87" s="71">
        <v>0</v>
      </c>
      <c r="U87" s="78">
        <f t="shared" ref="U87:U93" si="95">S87+T87</f>
        <v>0</v>
      </c>
      <c r="V87" s="72">
        <v>0</v>
      </c>
      <c r="W87" s="71">
        <v>0</v>
      </c>
      <c r="X87" s="70">
        <f t="shared" ref="X87:X93" si="96">V87+W87</f>
        <v>0</v>
      </c>
      <c r="Y87" s="76">
        <f t="shared" ref="Y87:AA93" si="97">D87+G87+J87+M87+P87+S87+V87</f>
        <v>0</v>
      </c>
      <c r="Z87" s="76">
        <f t="shared" si="97"/>
        <v>0</v>
      </c>
      <c r="AA87" s="136">
        <f t="shared" si="97"/>
        <v>0</v>
      </c>
    </row>
    <row r="88" spans="1:35" s="35" customFormat="1" x14ac:dyDescent="0.2">
      <c r="A88" s="27" t="s">
        <v>87</v>
      </c>
      <c r="B88" s="75">
        <v>2212</v>
      </c>
      <c r="C88" s="75">
        <v>5</v>
      </c>
      <c r="D88" s="72">
        <v>0</v>
      </c>
      <c r="E88" s="71">
        <v>0</v>
      </c>
      <c r="F88" s="70">
        <f t="shared" si="90"/>
        <v>0</v>
      </c>
      <c r="G88" s="71">
        <v>0</v>
      </c>
      <c r="H88" s="71">
        <v>0</v>
      </c>
      <c r="I88" s="78">
        <f t="shared" si="91"/>
        <v>0</v>
      </c>
      <c r="J88" s="72">
        <v>0</v>
      </c>
      <c r="K88" s="71">
        <v>0</v>
      </c>
      <c r="L88" s="70">
        <f t="shared" si="92"/>
        <v>0</v>
      </c>
      <c r="M88" s="72">
        <v>0</v>
      </c>
      <c r="N88" s="71">
        <v>0</v>
      </c>
      <c r="O88" s="78">
        <f t="shared" si="93"/>
        <v>0</v>
      </c>
      <c r="P88" s="72">
        <v>0</v>
      </c>
      <c r="Q88" s="71">
        <v>0</v>
      </c>
      <c r="R88" s="70">
        <f t="shared" si="94"/>
        <v>0</v>
      </c>
      <c r="S88" s="71">
        <v>0</v>
      </c>
      <c r="T88" s="71">
        <v>0</v>
      </c>
      <c r="U88" s="78">
        <f t="shared" si="95"/>
        <v>0</v>
      </c>
      <c r="V88" s="72">
        <v>0</v>
      </c>
      <c r="W88" s="71">
        <v>0</v>
      </c>
      <c r="X88" s="70">
        <f t="shared" si="96"/>
        <v>0</v>
      </c>
      <c r="Y88" s="76">
        <f t="shared" si="97"/>
        <v>0</v>
      </c>
      <c r="Z88" s="76">
        <f t="shared" si="97"/>
        <v>0</v>
      </c>
      <c r="AA88" s="136">
        <f t="shared" si="97"/>
        <v>0</v>
      </c>
    </row>
    <row r="89" spans="1:35" s="1" customFormat="1" x14ac:dyDescent="0.2">
      <c r="A89" s="16" t="s">
        <v>86</v>
      </c>
      <c r="B89" s="137">
        <v>2214</v>
      </c>
      <c r="C89" s="80">
        <v>5</v>
      </c>
      <c r="D89" s="72">
        <v>0</v>
      </c>
      <c r="E89" s="71">
        <v>0</v>
      </c>
      <c r="F89" s="70">
        <f t="shared" si="90"/>
        <v>0</v>
      </c>
      <c r="G89" s="79">
        <v>0</v>
      </c>
      <c r="H89" s="79">
        <v>0</v>
      </c>
      <c r="I89" s="78">
        <f t="shared" si="91"/>
        <v>0</v>
      </c>
      <c r="J89" s="72">
        <v>0</v>
      </c>
      <c r="K89" s="71">
        <v>0</v>
      </c>
      <c r="L89" s="70">
        <f t="shared" si="92"/>
        <v>0</v>
      </c>
      <c r="M89" s="72">
        <v>0</v>
      </c>
      <c r="N89" s="79">
        <v>0</v>
      </c>
      <c r="O89" s="78">
        <f t="shared" si="93"/>
        <v>0</v>
      </c>
      <c r="P89" s="72">
        <v>0</v>
      </c>
      <c r="Q89" s="71">
        <v>0</v>
      </c>
      <c r="R89" s="70">
        <f t="shared" si="94"/>
        <v>0</v>
      </c>
      <c r="S89" s="79">
        <v>0</v>
      </c>
      <c r="T89" s="79">
        <v>0</v>
      </c>
      <c r="U89" s="78">
        <f t="shared" si="95"/>
        <v>0</v>
      </c>
      <c r="V89" s="72">
        <v>0</v>
      </c>
      <c r="W89" s="71">
        <v>0</v>
      </c>
      <c r="X89" s="70">
        <f t="shared" si="96"/>
        <v>0</v>
      </c>
      <c r="Y89" s="76">
        <f t="shared" si="97"/>
        <v>0</v>
      </c>
      <c r="Z89" s="76">
        <f t="shared" si="97"/>
        <v>0</v>
      </c>
      <c r="AA89" s="136">
        <f t="shared" si="97"/>
        <v>0</v>
      </c>
    </row>
    <row r="90" spans="1:35" s="1" customFormat="1" x14ac:dyDescent="0.2">
      <c r="A90" s="16" t="s">
        <v>297</v>
      </c>
      <c r="B90" s="137">
        <v>2283</v>
      </c>
      <c r="C90" s="80">
        <v>5</v>
      </c>
      <c r="D90" s="72">
        <v>2</v>
      </c>
      <c r="E90" s="71">
        <v>2</v>
      </c>
      <c r="F90" s="70">
        <f t="shared" si="90"/>
        <v>4</v>
      </c>
      <c r="G90" s="79">
        <v>0</v>
      </c>
      <c r="H90" s="79">
        <v>0</v>
      </c>
      <c r="I90" s="78">
        <f t="shared" si="91"/>
        <v>0</v>
      </c>
      <c r="J90" s="72">
        <v>0</v>
      </c>
      <c r="K90" s="71">
        <v>0</v>
      </c>
      <c r="L90" s="70">
        <f t="shared" si="92"/>
        <v>0</v>
      </c>
      <c r="M90" s="72">
        <v>0</v>
      </c>
      <c r="N90" s="79">
        <v>0</v>
      </c>
      <c r="O90" s="78">
        <f t="shared" si="93"/>
        <v>0</v>
      </c>
      <c r="P90" s="72">
        <v>0</v>
      </c>
      <c r="Q90" s="71">
        <v>0</v>
      </c>
      <c r="R90" s="70">
        <f t="shared" si="94"/>
        <v>0</v>
      </c>
      <c r="S90" s="79">
        <v>0</v>
      </c>
      <c r="T90" s="79">
        <v>0</v>
      </c>
      <c r="U90" s="78">
        <f t="shared" si="95"/>
        <v>0</v>
      </c>
      <c r="V90" s="72">
        <v>0</v>
      </c>
      <c r="W90" s="71">
        <v>0</v>
      </c>
      <c r="X90" s="70">
        <f t="shared" si="96"/>
        <v>0</v>
      </c>
      <c r="Y90" s="76">
        <f t="shared" ref="Y90" si="98">D90+G90+J90+M90+P90+S90+V90</f>
        <v>2</v>
      </c>
      <c r="Z90" s="76">
        <f t="shared" ref="Z90" si="99">E90+H90+K90+N90+Q90+T90+W90</f>
        <v>2</v>
      </c>
      <c r="AA90" s="136">
        <f t="shared" ref="AA90" si="100">F90+I90+L90+O90+R90+U90+X90</f>
        <v>4</v>
      </c>
    </row>
    <row r="91" spans="1:35" s="1" customFormat="1" x14ac:dyDescent="0.2">
      <c r="A91" s="16" t="s">
        <v>85</v>
      </c>
      <c r="B91" s="80">
        <v>2285</v>
      </c>
      <c r="C91" s="80">
        <v>5</v>
      </c>
      <c r="D91" s="72">
        <v>7</v>
      </c>
      <c r="E91" s="71">
        <v>1</v>
      </c>
      <c r="F91" s="70">
        <f t="shared" si="90"/>
        <v>8</v>
      </c>
      <c r="G91" s="79">
        <v>0</v>
      </c>
      <c r="H91" s="79">
        <v>0</v>
      </c>
      <c r="I91" s="70">
        <f t="shared" si="91"/>
        <v>0</v>
      </c>
      <c r="J91" s="72">
        <v>0</v>
      </c>
      <c r="K91" s="71">
        <v>0</v>
      </c>
      <c r="L91" s="70">
        <f t="shared" si="92"/>
        <v>0</v>
      </c>
      <c r="M91" s="72">
        <v>0</v>
      </c>
      <c r="N91" s="79">
        <v>0</v>
      </c>
      <c r="O91" s="70">
        <f t="shared" si="93"/>
        <v>0</v>
      </c>
      <c r="P91" s="72">
        <v>0</v>
      </c>
      <c r="Q91" s="71">
        <v>0</v>
      </c>
      <c r="R91" s="70">
        <f t="shared" si="94"/>
        <v>0</v>
      </c>
      <c r="S91" s="79">
        <v>0</v>
      </c>
      <c r="T91" s="79">
        <v>0</v>
      </c>
      <c r="U91" s="70">
        <f t="shared" si="95"/>
        <v>0</v>
      </c>
      <c r="V91" s="72">
        <v>0</v>
      </c>
      <c r="W91" s="71">
        <v>0</v>
      </c>
      <c r="X91" s="73">
        <f t="shared" si="96"/>
        <v>0</v>
      </c>
      <c r="Y91" s="69">
        <f t="shared" si="97"/>
        <v>7</v>
      </c>
      <c r="Z91" s="76">
        <f t="shared" si="97"/>
        <v>1</v>
      </c>
      <c r="AA91" s="136">
        <f t="shared" si="97"/>
        <v>8</v>
      </c>
    </row>
    <row r="92" spans="1:35" s="1" customFormat="1" x14ac:dyDescent="0.2">
      <c r="A92" s="16" t="s">
        <v>84</v>
      </c>
      <c r="B92" s="80">
        <v>2294</v>
      </c>
      <c r="C92" s="80">
        <v>5</v>
      </c>
      <c r="D92" s="72">
        <v>2</v>
      </c>
      <c r="E92" s="71">
        <v>1</v>
      </c>
      <c r="F92" s="70">
        <f t="shared" si="90"/>
        <v>3</v>
      </c>
      <c r="G92" s="79">
        <v>0</v>
      </c>
      <c r="H92" s="79">
        <v>0</v>
      </c>
      <c r="I92" s="70">
        <f t="shared" si="91"/>
        <v>0</v>
      </c>
      <c r="J92" s="72">
        <v>0</v>
      </c>
      <c r="K92" s="71">
        <v>0</v>
      </c>
      <c r="L92" s="70">
        <f t="shared" si="92"/>
        <v>0</v>
      </c>
      <c r="M92" s="72">
        <v>0</v>
      </c>
      <c r="N92" s="79">
        <v>0</v>
      </c>
      <c r="O92" s="70">
        <f t="shared" si="93"/>
        <v>0</v>
      </c>
      <c r="P92" s="72">
        <v>0</v>
      </c>
      <c r="Q92" s="71">
        <v>1</v>
      </c>
      <c r="R92" s="70">
        <f t="shared" si="94"/>
        <v>1</v>
      </c>
      <c r="S92" s="79">
        <v>0</v>
      </c>
      <c r="T92" s="79">
        <v>0</v>
      </c>
      <c r="U92" s="70">
        <f t="shared" si="95"/>
        <v>0</v>
      </c>
      <c r="V92" s="72">
        <v>0</v>
      </c>
      <c r="W92" s="71">
        <v>0</v>
      </c>
      <c r="X92" s="73">
        <f t="shared" si="96"/>
        <v>0</v>
      </c>
      <c r="Y92" s="69">
        <f t="shared" si="97"/>
        <v>2</v>
      </c>
      <c r="Z92" s="76">
        <f t="shared" si="97"/>
        <v>2</v>
      </c>
      <c r="AA92" s="136">
        <f t="shared" si="97"/>
        <v>4</v>
      </c>
    </row>
    <row r="93" spans="1:35" s="1" customFormat="1" ht="13.5" thickBot="1" x14ac:dyDescent="0.25">
      <c r="A93" s="16" t="s">
        <v>83</v>
      </c>
      <c r="B93" s="80">
        <v>2296</v>
      </c>
      <c r="C93" s="80">
        <v>5</v>
      </c>
      <c r="D93" s="72">
        <v>0</v>
      </c>
      <c r="E93" s="71">
        <v>0</v>
      </c>
      <c r="F93" s="70">
        <f t="shared" si="90"/>
        <v>0</v>
      </c>
      <c r="G93" s="79">
        <v>0</v>
      </c>
      <c r="H93" s="79">
        <v>0</v>
      </c>
      <c r="I93" s="70">
        <f t="shared" si="91"/>
        <v>0</v>
      </c>
      <c r="J93" s="72">
        <v>0</v>
      </c>
      <c r="K93" s="71">
        <v>0</v>
      </c>
      <c r="L93" s="70">
        <f t="shared" si="92"/>
        <v>0</v>
      </c>
      <c r="M93" s="72">
        <v>0</v>
      </c>
      <c r="N93" s="79">
        <v>0</v>
      </c>
      <c r="O93" s="70">
        <f t="shared" si="93"/>
        <v>0</v>
      </c>
      <c r="P93" s="72">
        <v>0</v>
      </c>
      <c r="Q93" s="71">
        <v>0</v>
      </c>
      <c r="R93" s="70">
        <f t="shared" si="94"/>
        <v>0</v>
      </c>
      <c r="S93" s="79">
        <v>0</v>
      </c>
      <c r="T93" s="79">
        <v>0</v>
      </c>
      <c r="U93" s="70">
        <f t="shared" si="95"/>
        <v>0</v>
      </c>
      <c r="V93" s="27">
        <v>1</v>
      </c>
      <c r="W93" s="71">
        <v>0</v>
      </c>
      <c r="X93" s="73">
        <f t="shared" si="96"/>
        <v>1</v>
      </c>
      <c r="Y93" s="69">
        <f t="shared" si="97"/>
        <v>1</v>
      </c>
      <c r="Z93" s="76">
        <f t="shared" si="97"/>
        <v>0</v>
      </c>
      <c r="AA93" s="136">
        <f t="shared" si="97"/>
        <v>1</v>
      </c>
      <c r="AB93" s="33"/>
      <c r="AC93" s="71"/>
      <c r="AD93" s="71"/>
      <c r="AE93" s="27"/>
      <c r="AF93" s="135"/>
      <c r="AG93" s="135"/>
      <c r="AH93" s="135"/>
      <c r="AI93" s="135"/>
    </row>
    <row r="94" spans="1:35" s="49" customFormat="1" ht="13.5" thickBot="1" x14ac:dyDescent="0.25">
      <c r="A94" s="8" t="s">
        <v>82</v>
      </c>
      <c r="B94" s="7"/>
      <c r="C94" s="7"/>
      <c r="D94" s="125">
        <f>SUM(D87:D93)</f>
        <v>11</v>
      </c>
      <c r="E94" s="124">
        <f>SUM(E87:E93)</f>
        <v>4</v>
      </c>
      <c r="F94" s="124">
        <f>SUM(F87:F93)</f>
        <v>15</v>
      </c>
      <c r="G94" s="125">
        <f>SUM(G87:G93)</f>
        <v>0</v>
      </c>
      <c r="H94" s="124">
        <f>SUM(H87:H93)</f>
        <v>0</v>
      </c>
      <c r="I94" s="124">
        <f t="shared" ref="I94:U94" si="101">SUM(I87:I92)</f>
        <v>0</v>
      </c>
      <c r="J94" s="125">
        <f>SUM(J87:J93)</f>
        <v>0</v>
      </c>
      <c r="K94" s="124">
        <f>SUM(K87:K93)</f>
        <v>0</v>
      </c>
      <c r="L94" s="124">
        <f t="shared" si="101"/>
        <v>0</v>
      </c>
      <c r="M94" s="125">
        <f t="shared" si="101"/>
        <v>0</v>
      </c>
      <c r="N94" s="124">
        <f>SUM(N87:N93)</f>
        <v>0</v>
      </c>
      <c r="O94" s="124">
        <f t="shared" si="101"/>
        <v>0</v>
      </c>
      <c r="P94" s="125">
        <f>SUM(P87:P93)</f>
        <v>0</v>
      </c>
      <c r="Q94" s="124">
        <f>SUM(Q87:Q93)</f>
        <v>1</v>
      </c>
      <c r="R94" s="124">
        <f t="shared" si="101"/>
        <v>1</v>
      </c>
      <c r="S94" s="125">
        <f>SUM(S87:S93)</f>
        <v>0</v>
      </c>
      <c r="T94" s="124">
        <f>SUM(T87:T93)</f>
        <v>0</v>
      </c>
      <c r="U94" s="124">
        <f t="shared" si="101"/>
        <v>0</v>
      </c>
      <c r="V94" s="125">
        <f t="shared" ref="V94:AA94" si="102">SUM(V87:V93)</f>
        <v>1</v>
      </c>
      <c r="W94" s="124">
        <f t="shared" si="102"/>
        <v>0</v>
      </c>
      <c r="X94" s="124">
        <f t="shared" si="102"/>
        <v>1</v>
      </c>
      <c r="Y94" s="134">
        <f t="shared" si="102"/>
        <v>12</v>
      </c>
      <c r="Z94" s="133">
        <f t="shared" si="102"/>
        <v>5</v>
      </c>
      <c r="AA94" s="132">
        <f t="shared" si="102"/>
        <v>17</v>
      </c>
    </row>
    <row r="95" spans="1:35" s="1" customFormat="1" ht="13.5" thickBot="1" x14ac:dyDescent="0.25">
      <c r="A95" s="77" t="s">
        <v>81</v>
      </c>
      <c r="B95" s="7"/>
      <c r="C95" s="6"/>
      <c r="D95" s="124">
        <f>D68+D72+D85+D94</f>
        <v>33</v>
      </c>
      <c r="E95" s="124">
        <f t="shared" ref="E95:AA95" si="103">E68+E72+E85+E94</f>
        <v>14</v>
      </c>
      <c r="F95" s="131">
        <f t="shared" si="103"/>
        <v>47</v>
      </c>
      <c r="G95" s="124">
        <f t="shared" si="103"/>
        <v>3</v>
      </c>
      <c r="H95" s="124">
        <f t="shared" si="103"/>
        <v>1</v>
      </c>
      <c r="I95" s="131">
        <f t="shared" si="103"/>
        <v>4</v>
      </c>
      <c r="J95" s="124">
        <f t="shared" si="103"/>
        <v>0</v>
      </c>
      <c r="K95" s="124">
        <f t="shared" si="103"/>
        <v>0</v>
      </c>
      <c r="L95" s="131">
        <f t="shared" si="103"/>
        <v>0</v>
      </c>
      <c r="M95" s="124">
        <f t="shared" si="103"/>
        <v>0</v>
      </c>
      <c r="N95" s="124">
        <f t="shared" si="103"/>
        <v>0</v>
      </c>
      <c r="O95" s="131">
        <f t="shared" si="103"/>
        <v>0</v>
      </c>
      <c r="P95" s="124">
        <f t="shared" si="103"/>
        <v>0</v>
      </c>
      <c r="Q95" s="124">
        <f t="shared" si="103"/>
        <v>1</v>
      </c>
      <c r="R95" s="131">
        <f t="shared" si="103"/>
        <v>1</v>
      </c>
      <c r="S95" s="124">
        <f t="shared" si="103"/>
        <v>0</v>
      </c>
      <c r="T95" s="124">
        <f t="shared" si="103"/>
        <v>0</v>
      </c>
      <c r="U95" s="131">
        <f t="shared" si="103"/>
        <v>0</v>
      </c>
      <c r="V95" s="124">
        <f t="shared" si="103"/>
        <v>1</v>
      </c>
      <c r="W95" s="124">
        <f t="shared" si="103"/>
        <v>1</v>
      </c>
      <c r="X95" s="131">
        <f t="shared" si="103"/>
        <v>2</v>
      </c>
      <c r="Y95" s="124">
        <f t="shared" si="103"/>
        <v>37</v>
      </c>
      <c r="Z95" s="124">
        <f t="shared" si="103"/>
        <v>17</v>
      </c>
      <c r="AA95" s="131">
        <f t="shared" si="103"/>
        <v>54</v>
      </c>
    </row>
    <row r="96" spans="1:35" s="130" customFormat="1" ht="14.25" customHeight="1" thickBot="1" x14ac:dyDescent="0.25">
      <c r="A96" s="47"/>
      <c r="B96" s="26"/>
      <c r="C96" s="2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2"/>
      <c r="Z96" s="22"/>
      <c r="AA96" s="22"/>
    </row>
    <row r="97" spans="1:27" s="1" customFormat="1" ht="13.5" thickBot="1" x14ac:dyDescent="0.25">
      <c r="A97" s="77" t="s">
        <v>80</v>
      </c>
      <c r="B97" s="7" t="s">
        <v>79</v>
      </c>
      <c r="C97" s="7">
        <v>5</v>
      </c>
      <c r="D97" s="129">
        <v>2</v>
      </c>
      <c r="E97" s="128">
        <v>4</v>
      </c>
      <c r="F97" s="4">
        <f>D97+E97</f>
        <v>6</v>
      </c>
      <c r="G97" s="128">
        <v>0</v>
      </c>
      <c r="H97" s="128">
        <v>0</v>
      </c>
      <c r="I97" s="5">
        <f>G97+H97</f>
        <v>0</v>
      </c>
      <c r="J97" s="129">
        <v>0</v>
      </c>
      <c r="K97" s="128">
        <v>0</v>
      </c>
      <c r="L97" s="4">
        <f>J97+K97</f>
        <v>0</v>
      </c>
      <c r="M97" s="129">
        <v>0</v>
      </c>
      <c r="N97" s="128">
        <v>0</v>
      </c>
      <c r="O97" s="5">
        <f>M97+N97</f>
        <v>0</v>
      </c>
      <c r="P97" s="129">
        <v>0</v>
      </c>
      <c r="Q97" s="128">
        <v>0</v>
      </c>
      <c r="R97" s="4">
        <f>P97+Q97</f>
        <v>0</v>
      </c>
      <c r="S97" s="128">
        <v>0</v>
      </c>
      <c r="T97" s="128">
        <v>0</v>
      </c>
      <c r="U97" s="5">
        <f>S97+T97</f>
        <v>0</v>
      </c>
      <c r="V97" s="129">
        <v>2</v>
      </c>
      <c r="W97" s="128">
        <v>1</v>
      </c>
      <c r="X97" s="4">
        <f>V97+W97</f>
        <v>3</v>
      </c>
      <c r="Y97" s="3">
        <f>D97+G97+J97+M97+P97+S97+V97</f>
        <v>4</v>
      </c>
      <c r="Z97" s="3">
        <f>E97+H97+K97+N97+Q97+T97+W97</f>
        <v>5</v>
      </c>
      <c r="AA97" s="127">
        <f>F97+I97+L97+O97+R97+U97+X97</f>
        <v>9</v>
      </c>
    </row>
    <row r="98" spans="1:27" x14ac:dyDescent="0.2">
      <c r="A98" s="16"/>
      <c r="B98" s="15"/>
      <c r="C98" s="15"/>
      <c r="D98" s="25"/>
      <c r="E98" s="24"/>
      <c r="F98" s="23"/>
      <c r="G98" s="58"/>
      <c r="H98" s="58"/>
      <c r="I98" s="58"/>
      <c r="J98" s="25"/>
      <c r="K98" s="24"/>
      <c r="L98" s="23"/>
      <c r="M98" s="25"/>
      <c r="N98" s="58"/>
      <c r="O98" s="58"/>
      <c r="P98" s="25"/>
      <c r="Q98" s="24"/>
      <c r="R98" s="23"/>
      <c r="S98" s="58"/>
      <c r="T98" s="58"/>
      <c r="U98" s="58"/>
      <c r="V98" s="25"/>
      <c r="W98" s="24"/>
      <c r="X98" s="23"/>
      <c r="Y98" s="57"/>
      <c r="Z98" s="57"/>
      <c r="AA98" s="21"/>
    </row>
    <row r="99" spans="1:27" s="1" customFormat="1" x14ac:dyDescent="0.2">
      <c r="A99" s="27" t="s">
        <v>78</v>
      </c>
      <c r="B99" s="80">
        <v>2405</v>
      </c>
      <c r="C99" s="80">
        <v>5</v>
      </c>
      <c r="D99" s="72">
        <v>0</v>
      </c>
      <c r="E99" s="71">
        <v>1</v>
      </c>
      <c r="F99" s="70">
        <f>D99+E99</f>
        <v>1</v>
      </c>
      <c r="G99" s="79">
        <v>0</v>
      </c>
      <c r="H99" s="79">
        <v>0</v>
      </c>
      <c r="I99" s="78">
        <f>G99+H99</f>
        <v>0</v>
      </c>
      <c r="J99" s="72">
        <v>0</v>
      </c>
      <c r="K99" s="71">
        <v>0</v>
      </c>
      <c r="L99" s="70">
        <f>J99+K99</f>
        <v>0</v>
      </c>
      <c r="M99" s="72">
        <v>0</v>
      </c>
      <c r="N99" s="79">
        <v>0</v>
      </c>
      <c r="O99" s="70">
        <f>M99+N99</f>
        <v>0</v>
      </c>
      <c r="P99" s="72">
        <v>1</v>
      </c>
      <c r="Q99" s="71">
        <v>0</v>
      </c>
      <c r="R99" s="70">
        <f>P99+Q99</f>
        <v>1</v>
      </c>
      <c r="S99" s="79">
        <v>0</v>
      </c>
      <c r="T99" s="79">
        <v>0</v>
      </c>
      <c r="U99" s="78">
        <f>S99+T99</f>
        <v>0</v>
      </c>
      <c r="V99" s="72">
        <v>0</v>
      </c>
      <c r="W99" s="71">
        <v>0</v>
      </c>
      <c r="X99" s="70">
        <f>V99+W99</f>
        <v>0</v>
      </c>
      <c r="Y99" s="76">
        <f t="shared" ref="Y99:Z100" si="104">D99+G99+J99+M99+P99+S99+V99</f>
        <v>1</v>
      </c>
      <c r="Z99" s="76">
        <f t="shared" si="104"/>
        <v>1</v>
      </c>
      <c r="AA99" s="67">
        <f>Y99+Z99</f>
        <v>2</v>
      </c>
    </row>
    <row r="100" spans="1:27" s="1" customFormat="1" x14ac:dyDescent="0.2">
      <c r="A100" s="27" t="s">
        <v>77</v>
      </c>
      <c r="B100" s="80">
        <v>2420</v>
      </c>
      <c r="C100" s="80">
        <v>5</v>
      </c>
      <c r="D100" s="72">
        <v>0</v>
      </c>
      <c r="E100" s="71">
        <v>0</v>
      </c>
      <c r="F100" s="70">
        <f>D100+E100</f>
        <v>0</v>
      </c>
      <c r="G100" s="79">
        <v>0</v>
      </c>
      <c r="H100" s="79">
        <v>0</v>
      </c>
      <c r="I100" s="78">
        <f>G100+H100</f>
        <v>0</v>
      </c>
      <c r="J100" s="72">
        <v>0</v>
      </c>
      <c r="K100" s="71">
        <v>0</v>
      </c>
      <c r="L100" s="70">
        <f>J100+K100</f>
        <v>0</v>
      </c>
      <c r="M100" s="72">
        <v>0</v>
      </c>
      <c r="N100" s="79">
        <v>0</v>
      </c>
      <c r="O100" s="70">
        <f>M100+N100</f>
        <v>0</v>
      </c>
      <c r="P100" s="72">
        <v>0</v>
      </c>
      <c r="Q100" s="71">
        <v>0</v>
      </c>
      <c r="R100" s="70">
        <f>P100+Q100</f>
        <v>0</v>
      </c>
      <c r="S100" s="79">
        <v>0</v>
      </c>
      <c r="T100" s="79">
        <v>0</v>
      </c>
      <c r="U100" s="78">
        <f>S100+T100</f>
        <v>0</v>
      </c>
      <c r="V100" s="72">
        <v>0</v>
      </c>
      <c r="W100" s="71">
        <v>0</v>
      </c>
      <c r="X100" s="70">
        <f>V100+W100</f>
        <v>0</v>
      </c>
      <c r="Y100" s="76">
        <f t="shared" si="104"/>
        <v>0</v>
      </c>
      <c r="Z100" s="76">
        <f t="shared" si="104"/>
        <v>0</v>
      </c>
      <c r="AA100" s="67">
        <f>Y100+Z100</f>
        <v>0</v>
      </c>
    </row>
    <row r="101" spans="1:27" s="1" customFormat="1" ht="13.5" thickBot="1" x14ac:dyDescent="0.25">
      <c r="A101" s="27" t="s">
        <v>298</v>
      </c>
      <c r="B101" s="80">
        <v>2430</v>
      </c>
      <c r="C101" s="80">
        <v>5</v>
      </c>
      <c r="D101" s="72">
        <v>0</v>
      </c>
      <c r="E101" s="71">
        <v>2</v>
      </c>
      <c r="F101" s="70">
        <f>D101+E101</f>
        <v>2</v>
      </c>
      <c r="G101" s="79">
        <v>0</v>
      </c>
      <c r="H101" s="79">
        <v>0</v>
      </c>
      <c r="I101" s="78">
        <f>G101+H101</f>
        <v>0</v>
      </c>
      <c r="J101" s="72">
        <v>0</v>
      </c>
      <c r="K101" s="71">
        <v>0</v>
      </c>
      <c r="L101" s="70">
        <f>J101+K101</f>
        <v>0</v>
      </c>
      <c r="M101" s="72">
        <v>0</v>
      </c>
      <c r="N101" s="79">
        <v>0</v>
      </c>
      <c r="O101" s="70">
        <f>M101+N101</f>
        <v>0</v>
      </c>
      <c r="P101" s="72">
        <v>0</v>
      </c>
      <c r="Q101" s="71">
        <v>0</v>
      </c>
      <c r="R101" s="70">
        <f>P101+Q101</f>
        <v>0</v>
      </c>
      <c r="S101" s="79">
        <v>0</v>
      </c>
      <c r="T101" s="79">
        <v>0</v>
      </c>
      <c r="U101" s="78">
        <f>S101+T101</f>
        <v>0</v>
      </c>
      <c r="V101" s="72">
        <v>0</v>
      </c>
      <c r="W101" s="71">
        <v>0</v>
      </c>
      <c r="X101" s="70">
        <f>V101+W101</f>
        <v>0</v>
      </c>
      <c r="Y101" s="76">
        <f t="shared" ref="Y101" si="105">D101+G101+J101+M101+P101+S101+V101</f>
        <v>0</v>
      </c>
      <c r="Z101" s="76">
        <f t="shared" ref="Z101" si="106">E101+H101+K101+N101+Q101+T101+W101</f>
        <v>2</v>
      </c>
      <c r="AA101" s="67">
        <f>Y101+Z101</f>
        <v>2</v>
      </c>
    </row>
    <row r="102" spans="1:27" s="1" customFormat="1" ht="13.5" thickBot="1" x14ac:dyDescent="0.25">
      <c r="A102" s="77" t="s">
        <v>76</v>
      </c>
      <c r="B102" s="7"/>
      <c r="C102" s="7"/>
      <c r="D102" s="66">
        <f>SUBTOTAL(9,D99:D101)</f>
        <v>0</v>
      </c>
      <c r="E102" s="5">
        <f>SUBTOTAL(9,E99:E101)</f>
        <v>3</v>
      </c>
      <c r="F102" s="4">
        <f>SUBTOTAL(9,F99:F101)</f>
        <v>3</v>
      </c>
      <c r="G102" s="66">
        <f t="shared" ref="G102:X102" si="107">SUBTOTAL(9,G99:G101)</f>
        <v>0</v>
      </c>
      <c r="H102" s="5">
        <f t="shared" si="107"/>
        <v>0</v>
      </c>
      <c r="I102" s="4">
        <f t="shared" si="107"/>
        <v>0</v>
      </c>
      <c r="J102" s="66">
        <f t="shared" si="107"/>
        <v>0</v>
      </c>
      <c r="K102" s="5">
        <f t="shared" si="107"/>
        <v>0</v>
      </c>
      <c r="L102" s="4">
        <f t="shared" si="107"/>
        <v>0</v>
      </c>
      <c r="M102" s="66">
        <f t="shared" si="107"/>
        <v>0</v>
      </c>
      <c r="N102" s="5">
        <f t="shared" si="107"/>
        <v>0</v>
      </c>
      <c r="O102" s="4">
        <f t="shared" si="107"/>
        <v>0</v>
      </c>
      <c r="P102" s="66">
        <f t="shared" si="107"/>
        <v>1</v>
      </c>
      <c r="Q102" s="5">
        <f t="shared" si="107"/>
        <v>0</v>
      </c>
      <c r="R102" s="4">
        <f t="shared" si="107"/>
        <v>1</v>
      </c>
      <c r="S102" s="66">
        <f t="shared" si="107"/>
        <v>0</v>
      </c>
      <c r="T102" s="5">
        <f t="shared" si="107"/>
        <v>0</v>
      </c>
      <c r="U102" s="4">
        <f t="shared" si="107"/>
        <v>0</v>
      </c>
      <c r="V102" s="66">
        <f t="shared" si="107"/>
        <v>0</v>
      </c>
      <c r="W102" s="5">
        <f t="shared" si="107"/>
        <v>0</v>
      </c>
      <c r="X102" s="4">
        <f t="shared" si="107"/>
        <v>0</v>
      </c>
      <c r="Y102" s="3">
        <f>D102+G102+J102+M102+P102+S102+V102</f>
        <v>1</v>
      </c>
      <c r="Z102" s="3">
        <f>E102+H102+K102+N102+Q102+T102+W102</f>
        <v>3</v>
      </c>
      <c r="AA102" s="2">
        <f>SUBTOTAL(9,AA99:AA101)</f>
        <v>4</v>
      </c>
    </row>
    <row r="103" spans="1:27" x14ac:dyDescent="0.2">
      <c r="A103" s="16"/>
      <c r="B103" s="15"/>
      <c r="C103" s="15"/>
      <c r="D103" s="25"/>
      <c r="E103" s="24"/>
      <c r="F103" s="23"/>
      <c r="G103" s="58"/>
      <c r="H103" s="58"/>
      <c r="I103" s="58"/>
      <c r="J103" s="25"/>
      <c r="K103" s="24"/>
      <c r="L103" s="23"/>
      <c r="M103" s="25"/>
      <c r="N103" s="58"/>
      <c r="O103" s="58"/>
      <c r="P103" s="25"/>
      <c r="Q103" s="24"/>
      <c r="R103" s="23"/>
      <c r="S103" s="58"/>
      <c r="T103" s="58"/>
      <c r="U103" s="58"/>
      <c r="V103" s="25"/>
      <c r="W103" s="24"/>
      <c r="X103" s="23"/>
      <c r="Y103" s="57"/>
      <c r="Z103" s="57"/>
      <c r="AA103" s="21"/>
    </row>
    <row r="104" spans="1:27" s="1" customFormat="1" x14ac:dyDescent="0.2">
      <c r="A104" s="16" t="s">
        <v>75</v>
      </c>
      <c r="B104" s="80">
        <v>2510</v>
      </c>
      <c r="C104" s="80">
        <v>5</v>
      </c>
      <c r="D104" s="33">
        <v>10</v>
      </c>
      <c r="E104" s="27">
        <v>8</v>
      </c>
      <c r="F104" s="70">
        <f>D104+E104</f>
        <v>18</v>
      </c>
      <c r="G104" s="16">
        <v>0</v>
      </c>
      <c r="H104" s="16">
        <v>0</v>
      </c>
      <c r="I104" s="70">
        <f>G104+H104</f>
        <v>0</v>
      </c>
      <c r="J104" s="33">
        <v>0</v>
      </c>
      <c r="K104" s="27">
        <v>0</v>
      </c>
      <c r="L104" s="70">
        <f>J104+K104</f>
        <v>0</v>
      </c>
      <c r="M104" s="33">
        <v>0</v>
      </c>
      <c r="N104" s="16">
        <v>1</v>
      </c>
      <c r="O104" s="70">
        <f>M104+N104</f>
        <v>1</v>
      </c>
      <c r="P104" s="27">
        <v>0</v>
      </c>
      <c r="Q104" s="27">
        <v>0</v>
      </c>
      <c r="R104" s="70">
        <f>P104+Q104</f>
        <v>0</v>
      </c>
      <c r="S104" s="16">
        <v>3</v>
      </c>
      <c r="T104" s="16">
        <v>0</v>
      </c>
      <c r="U104" s="70">
        <f>S104+T104</f>
        <v>3</v>
      </c>
      <c r="V104" s="33">
        <v>0</v>
      </c>
      <c r="W104" s="27">
        <v>0</v>
      </c>
      <c r="X104" s="70">
        <f>V104+W104</f>
        <v>0</v>
      </c>
      <c r="Y104" s="76">
        <f t="shared" ref="Y104:Z107" si="108">D104+G104+J104+M104+P104+S104+V104</f>
        <v>13</v>
      </c>
      <c r="Z104" s="76">
        <f t="shared" si="108"/>
        <v>9</v>
      </c>
      <c r="AA104" s="67">
        <f>Y104+Z104</f>
        <v>22</v>
      </c>
    </row>
    <row r="105" spans="1:27" s="1" customFormat="1" x14ac:dyDescent="0.2">
      <c r="A105" s="16" t="s">
        <v>74</v>
      </c>
      <c r="B105" s="80">
        <v>2515</v>
      </c>
      <c r="C105" s="80">
        <v>5</v>
      </c>
      <c r="D105" s="72">
        <v>26</v>
      </c>
      <c r="E105" s="71">
        <v>24</v>
      </c>
      <c r="F105" s="70">
        <f>D105+E105</f>
        <v>50</v>
      </c>
      <c r="G105" s="79">
        <v>1</v>
      </c>
      <c r="H105" s="79">
        <v>3</v>
      </c>
      <c r="I105" s="78">
        <f>G105+H105</f>
        <v>4</v>
      </c>
      <c r="J105" s="72">
        <v>0</v>
      </c>
      <c r="K105" s="71">
        <v>1</v>
      </c>
      <c r="L105" s="70">
        <f>J105+K105</f>
        <v>1</v>
      </c>
      <c r="M105" s="72">
        <v>0</v>
      </c>
      <c r="N105" s="71">
        <v>0</v>
      </c>
      <c r="O105" s="70">
        <f>M105+N105</f>
        <v>0</v>
      </c>
      <c r="P105" s="79">
        <v>1</v>
      </c>
      <c r="Q105" s="79">
        <v>1</v>
      </c>
      <c r="R105" s="70">
        <f>P105+Q105</f>
        <v>2</v>
      </c>
      <c r="S105" s="72">
        <v>0</v>
      </c>
      <c r="T105" s="71">
        <v>0</v>
      </c>
      <c r="U105" s="78">
        <f>S105+T105</f>
        <v>0</v>
      </c>
      <c r="V105" s="72">
        <v>1</v>
      </c>
      <c r="W105" s="71">
        <v>4</v>
      </c>
      <c r="X105" s="70">
        <f>V105+W105</f>
        <v>5</v>
      </c>
      <c r="Y105" s="76">
        <f t="shared" si="108"/>
        <v>29</v>
      </c>
      <c r="Z105" s="76">
        <f t="shared" si="108"/>
        <v>33</v>
      </c>
      <c r="AA105" s="67">
        <f>Y105+Z105</f>
        <v>62</v>
      </c>
    </row>
    <row r="106" spans="1:27" s="1" customFormat="1" ht="13.5" thickBot="1" x14ac:dyDescent="0.25">
      <c r="A106" s="16" t="s">
        <v>73</v>
      </c>
      <c r="B106" s="80">
        <v>2530</v>
      </c>
      <c r="C106" s="80">
        <v>5</v>
      </c>
      <c r="D106" s="72">
        <v>4</v>
      </c>
      <c r="E106" s="71">
        <v>7</v>
      </c>
      <c r="F106" s="70">
        <f>D106+E106</f>
        <v>11</v>
      </c>
      <c r="G106" s="79">
        <v>0</v>
      </c>
      <c r="H106" s="79">
        <v>0</v>
      </c>
      <c r="I106" s="78">
        <f>G106+H106</f>
        <v>0</v>
      </c>
      <c r="J106" s="72">
        <v>0</v>
      </c>
      <c r="K106" s="71">
        <v>0</v>
      </c>
      <c r="L106" s="70">
        <f>J106+K106</f>
        <v>0</v>
      </c>
      <c r="M106" s="72">
        <v>0</v>
      </c>
      <c r="N106" s="79">
        <v>0</v>
      </c>
      <c r="O106" s="78">
        <f>M106+N106</f>
        <v>0</v>
      </c>
      <c r="P106" s="72">
        <v>0</v>
      </c>
      <c r="Q106" s="71">
        <v>0</v>
      </c>
      <c r="R106" s="70">
        <f>P106+Q106</f>
        <v>0</v>
      </c>
      <c r="S106" s="79">
        <v>0</v>
      </c>
      <c r="T106" s="79">
        <v>0</v>
      </c>
      <c r="U106" s="78">
        <f>S106+T106</f>
        <v>0</v>
      </c>
      <c r="V106" s="72">
        <v>0</v>
      </c>
      <c r="W106" s="71">
        <v>0</v>
      </c>
      <c r="X106" s="70">
        <f>V106+W106</f>
        <v>0</v>
      </c>
      <c r="Y106" s="76">
        <f t="shared" si="108"/>
        <v>4</v>
      </c>
      <c r="Z106" s="76">
        <f t="shared" si="108"/>
        <v>7</v>
      </c>
      <c r="AA106" s="67">
        <f>Y106+Z106</f>
        <v>11</v>
      </c>
    </row>
    <row r="107" spans="1:27" s="1" customFormat="1" ht="13.5" thickBot="1" x14ac:dyDescent="0.25">
      <c r="A107" s="77" t="s">
        <v>72</v>
      </c>
      <c r="B107" s="7"/>
      <c r="C107" s="7"/>
      <c r="D107" s="66">
        <f>SUBTOTAL(9,D104:D106)</f>
        <v>40</v>
      </c>
      <c r="E107" s="5">
        <f>SUBTOTAL(9,E104:E106)</f>
        <v>39</v>
      </c>
      <c r="F107" s="4">
        <f t="shared" ref="F107:X107" si="109">SUBTOTAL(9,F104:F106)</f>
        <v>79</v>
      </c>
      <c r="G107" s="66">
        <f t="shared" si="109"/>
        <v>1</v>
      </c>
      <c r="H107" s="5">
        <f t="shared" si="109"/>
        <v>3</v>
      </c>
      <c r="I107" s="4">
        <f t="shared" si="109"/>
        <v>4</v>
      </c>
      <c r="J107" s="66">
        <f t="shared" si="109"/>
        <v>0</v>
      </c>
      <c r="K107" s="5">
        <f t="shared" si="109"/>
        <v>1</v>
      </c>
      <c r="L107" s="4">
        <f t="shared" si="109"/>
        <v>1</v>
      </c>
      <c r="M107" s="66">
        <f t="shared" si="109"/>
        <v>0</v>
      </c>
      <c r="N107" s="5">
        <f t="shared" si="109"/>
        <v>1</v>
      </c>
      <c r="O107" s="4">
        <f t="shared" si="109"/>
        <v>1</v>
      </c>
      <c r="P107" s="66">
        <f t="shared" si="109"/>
        <v>1</v>
      </c>
      <c r="Q107" s="5">
        <f t="shared" si="109"/>
        <v>1</v>
      </c>
      <c r="R107" s="4">
        <f t="shared" si="109"/>
        <v>2</v>
      </c>
      <c r="S107" s="66">
        <f t="shared" si="109"/>
        <v>3</v>
      </c>
      <c r="T107" s="5">
        <f t="shared" si="109"/>
        <v>0</v>
      </c>
      <c r="U107" s="4">
        <f t="shared" si="109"/>
        <v>3</v>
      </c>
      <c r="V107" s="66">
        <f t="shared" si="109"/>
        <v>1</v>
      </c>
      <c r="W107" s="5">
        <f t="shared" si="109"/>
        <v>4</v>
      </c>
      <c r="X107" s="4">
        <f t="shared" si="109"/>
        <v>5</v>
      </c>
      <c r="Y107" s="3">
        <f t="shared" si="108"/>
        <v>46</v>
      </c>
      <c r="Z107" s="3">
        <f t="shared" si="108"/>
        <v>49</v>
      </c>
      <c r="AA107" s="2">
        <f>SUBTOTAL(9,AA104:AA106)</f>
        <v>95</v>
      </c>
    </row>
    <row r="108" spans="1:27" ht="13.5" thickBot="1" x14ac:dyDescent="0.25">
      <c r="A108" s="16"/>
      <c r="B108" s="15"/>
      <c r="C108" s="15"/>
      <c r="D108" s="25"/>
      <c r="E108" s="24"/>
      <c r="F108" s="23"/>
      <c r="G108" s="58"/>
      <c r="H108" s="58"/>
      <c r="I108" s="58"/>
      <c r="J108" s="25"/>
      <c r="K108" s="24"/>
      <c r="L108" s="23"/>
      <c r="M108" s="25"/>
      <c r="N108" s="58"/>
      <c r="O108" s="58"/>
      <c r="P108" s="25"/>
      <c r="Q108" s="24"/>
      <c r="R108" s="23"/>
      <c r="S108" s="58"/>
      <c r="T108" s="58"/>
      <c r="U108" s="58"/>
      <c r="V108" s="25"/>
      <c r="W108" s="24"/>
      <c r="X108" s="23"/>
      <c r="Y108" s="57"/>
      <c r="Z108" s="57"/>
      <c r="AA108" s="21"/>
    </row>
    <row r="109" spans="1:27" s="1" customFormat="1" ht="13.5" thickBot="1" x14ac:dyDescent="0.25">
      <c r="A109" s="8" t="s">
        <v>71</v>
      </c>
      <c r="B109" s="7">
        <v>2605</v>
      </c>
      <c r="C109" s="7">
        <v>5</v>
      </c>
      <c r="D109" s="125">
        <v>124</v>
      </c>
      <c r="E109" s="124">
        <v>22</v>
      </c>
      <c r="F109" s="123">
        <f>D109+E109</f>
        <v>146</v>
      </c>
      <c r="G109" s="124">
        <v>5</v>
      </c>
      <c r="H109" s="124">
        <v>5</v>
      </c>
      <c r="I109" s="126">
        <f>G109+H109</f>
        <v>10</v>
      </c>
      <c r="J109" s="125">
        <v>0</v>
      </c>
      <c r="K109" s="124">
        <v>0</v>
      </c>
      <c r="L109" s="123">
        <f>J109+K109</f>
        <v>0</v>
      </c>
      <c r="M109" s="125">
        <v>2</v>
      </c>
      <c r="N109" s="124">
        <v>2</v>
      </c>
      <c r="O109" s="126">
        <f>M109+N109</f>
        <v>4</v>
      </c>
      <c r="P109" s="125">
        <v>5</v>
      </c>
      <c r="Q109" s="124">
        <v>0</v>
      </c>
      <c r="R109" s="123">
        <f>P109+Q109</f>
        <v>5</v>
      </c>
      <c r="S109" s="124">
        <v>1</v>
      </c>
      <c r="T109" s="124">
        <v>0</v>
      </c>
      <c r="U109" s="126">
        <f>S109+T109</f>
        <v>1</v>
      </c>
      <c r="V109" s="125">
        <v>12</v>
      </c>
      <c r="W109" s="124">
        <v>4</v>
      </c>
      <c r="X109" s="123">
        <f>V109+W109</f>
        <v>16</v>
      </c>
      <c r="Y109" s="122">
        <f>D109+G109+J109+M109+P109+S109+V109</f>
        <v>149</v>
      </c>
      <c r="Z109" s="122">
        <f>E109+H109+K109+N109+Q109+T109+W109</f>
        <v>33</v>
      </c>
      <c r="AA109" s="121">
        <f>F109+I109+L109+O109+R109+U109+X109</f>
        <v>182</v>
      </c>
    </row>
    <row r="110" spans="1:27" x14ac:dyDescent="0.2">
      <c r="A110" s="16"/>
      <c r="B110" s="15"/>
      <c r="C110" s="15"/>
      <c r="D110" s="25"/>
      <c r="E110" s="24"/>
      <c r="F110" s="23"/>
      <c r="G110" s="58"/>
      <c r="H110" s="58"/>
      <c r="I110" s="58"/>
      <c r="J110" s="25"/>
      <c r="K110" s="24"/>
      <c r="L110" s="23"/>
      <c r="M110" s="25"/>
      <c r="N110" s="58"/>
      <c r="O110" s="58"/>
      <c r="P110" s="25"/>
      <c r="Q110" s="24"/>
      <c r="R110" s="23"/>
      <c r="S110" s="58"/>
      <c r="T110" s="58"/>
      <c r="U110" s="58"/>
      <c r="V110" s="25"/>
      <c r="W110" s="24"/>
      <c r="X110" s="23"/>
      <c r="Y110" s="57"/>
      <c r="Z110" s="57"/>
      <c r="AA110" s="21"/>
    </row>
    <row r="111" spans="1:27" s="1" customFormat="1" x14ac:dyDescent="0.2">
      <c r="A111" s="16" t="s">
        <v>70</v>
      </c>
      <c r="B111" s="80" t="s">
        <v>69</v>
      </c>
      <c r="C111" s="80">
        <v>5</v>
      </c>
      <c r="D111" s="72">
        <v>83</v>
      </c>
      <c r="E111" s="71">
        <v>55</v>
      </c>
      <c r="F111" s="70">
        <f>D111+E111</f>
        <v>138</v>
      </c>
      <c r="G111" s="79">
        <v>12</v>
      </c>
      <c r="H111" s="79">
        <v>7</v>
      </c>
      <c r="I111" s="78">
        <f>G111+H111</f>
        <v>19</v>
      </c>
      <c r="J111" s="72">
        <v>1</v>
      </c>
      <c r="K111" s="71">
        <v>0</v>
      </c>
      <c r="L111" s="70">
        <f>J111+K111</f>
        <v>1</v>
      </c>
      <c r="M111" s="72">
        <v>1</v>
      </c>
      <c r="N111" s="79">
        <v>3</v>
      </c>
      <c r="O111" s="78">
        <f>M111+N111</f>
        <v>4</v>
      </c>
      <c r="P111" s="72">
        <v>3</v>
      </c>
      <c r="Q111" s="71">
        <v>3</v>
      </c>
      <c r="R111" s="70">
        <f>P111+Q111</f>
        <v>6</v>
      </c>
      <c r="S111" s="79">
        <v>0</v>
      </c>
      <c r="T111" s="79">
        <v>1</v>
      </c>
      <c r="U111" s="78">
        <f>S111+T111</f>
        <v>1</v>
      </c>
      <c r="V111" s="72">
        <v>9</v>
      </c>
      <c r="W111" s="71">
        <v>3</v>
      </c>
      <c r="X111" s="70">
        <f>V111+W111</f>
        <v>12</v>
      </c>
      <c r="Y111" s="76">
        <f t="shared" ref="Y111:Z113" si="110">D111+G111+J111+M111+P111+S111+V111</f>
        <v>109</v>
      </c>
      <c r="Z111" s="76">
        <f t="shared" si="110"/>
        <v>72</v>
      </c>
      <c r="AA111" s="67">
        <f>Y111+Z111</f>
        <v>181</v>
      </c>
    </row>
    <row r="112" spans="1:27" s="1" customFormat="1" ht="13.5" thickBot="1" x14ac:dyDescent="0.25">
      <c r="A112" s="16" t="s">
        <v>68</v>
      </c>
      <c r="B112" s="80">
        <v>2735</v>
      </c>
      <c r="C112" s="80">
        <v>5</v>
      </c>
      <c r="D112" s="72">
        <v>26</v>
      </c>
      <c r="E112" s="71">
        <v>14</v>
      </c>
      <c r="F112" s="70">
        <f>D112+E112</f>
        <v>40</v>
      </c>
      <c r="G112" s="72">
        <v>1</v>
      </c>
      <c r="H112" s="71">
        <v>1</v>
      </c>
      <c r="I112" s="70">
        <f>G112+H112</f>
        <v>2</v>
      </c>
      <c r="J112" s="72">
        <v>0</v>
      </c>
      <c r="K112" s="71">
        <v>0</v>
      </c>
      <c r="L112" s="70">
        <f>J112+K112</f>
        <v>0</v>
      </c>
      <c r="M112" s="72">
        <v>3</v>
      </c>
      <c r="N112" s="79">
        <v>0</v>
      </c>
      <c r="O112" s="78">
        <f>M112+N112</f>
        <v>3</v>
      </c>
      <c r="P112" s="72">
        <v>0</v>
      </c>
      <c r="Q112" s="71">
        <v>0</v>
      </c>
      <c r="R112" s="70">
        <f>P112+Q112</f>
        <v>0</v>
      </c>
      <c r="S112" s="79">
        <v>0</v>
      </c>
      <c r="T112" s="79">
        <v>0</v>
      </c>
      <c r="U112" s="78">
        <f>S112+T112</f>
        <v>0</v>
      </c>
      <c r="V112" s="72">
        <v>1</v>
      </c>
      <c r="W112" s="71">
        <v>0</v>
      </c>
      <c r="X112" s="70">
        <f>V112+W112</f>
        <v>1</v>
      </c>
      <c r="Y112" s="76">
        <f t="shared" si="110"/>
        <v>31</v>
      </c>
      <c r="Z112" s="76">
        <f t="shared" si="110"/>
        <v>15</v>
      </c>
      <c r="AA112" s="67">
        <f>Y112+Z112</f>
        <v>46</v>
      </c>
    </row>
    <row r="113" spans="1:27" s="1" customFormat="1" ht="13.5" thickBot="1" x14ac:dyDescent="0.25">
      <c r="A113" s="77" t="s">
        <v>67</v>
      </c>
      <c r="B113" s="7"/>
      <c r="C113" s="7"/>
      <c r="D113" s="66">
        <f>SUBTOTAL(9,D111:D112)</f>
        <v>109</v>
      </c>
      <c r="E113" s="5">
        <f>SUBTOTAL(9,E111:E112)</f>
        <v>69</v>
      </c>
      <c r="F113" s="4">
        <f>SUBTOTAL(9,F111:F112)</f>
        <v>178</v>
      </c>
      <c r="G113" s="5">
        <f t="shared" ref="G113:X113" si="111">SUBTOTAL(9,G111:G112)</f>
        <v>13</v>
      </c>
      <c r="H113" s="5">
        <f t="shared" si="111"/>
        <v>8</v>
      </c>
      <c r="I113" s="5">
        <f t="shared" si="111"/>
        <v>21</v>
      </c>
      <c r="J113" s="66">
        <f t="shared" si="111"/>
        <v>1</v>
      </c>
      <c r="K113" s="5">
        <f t="shared" si="111"/>
        <v>0</v>
      </c>
      <c r="L113" s="4">
        <f t="shared" si="111"/>
        <v>1</v>
      </c>
      <c r="M113" s="66">
        <f t="shared" si="111"/>
        <v>4</v>
      </c>
      <c r="N113" s="5">
        <f t="shared" si="111"/>
        <v>3</v>
      </c>
      <c r="O113" s="5">
        <f t="shared" si="111"/>
        <v>7</v>
      </c>
      <c r="P113" s="66">
        <f t="shared" si="111"/>
        <v>3</v>
      </c>
      <c r="Q113" s="5">
        <f t="shared" si="111"/>
        <v>3</v>
      </c>
      <c r="R113" s="4">
        <f t="shared" si="111"/>
        <v>6</v>
      </c>
      <c r="S113" s="5">
        <f t="shared" si="111"/>
        <v>0</v>
      </c>
      <c r="T113" s="5">
        <f t="shared" si="111"/>
        <v>1</v>
      </c>
      <c r="U113" s="5">
        <f t="shared" si="111"/>
        <v>1</v>
      </c>
      <c r="V113" s="66">
        <f t="shared" si="111"/>
        <v>10</v>
      </c>
      <c r="W113" s="5">
        <f t="shared" si="111"/>
        <v>3</v>
      </c>
      <c r="X113" s="4">
        <f t="shared" si="111"/>
        <v>13</v>
      </c>
      <c r="Y113" s="3">
        <f t="shared" si="110"/>
        <v>140</v>
      </c>
      <c r="Z113" s="3">
        <f t="shared" si="110"/>
        <v>87</v>
      </c>
      <c r="AA113" s="2">
        <f>SUBTOTAL(9,AA111:AA112)</f>
        <v>227</v>
      </c>
    </row>
    <row r="114" spans="1:27" x14ac:dyDescent="0.2">
      <c r="A114" s="16"/>
      <c r="B114" s="15"/>
      <c r="C114" s="15"/>
      <c r="D114" s="25"/>
      <c r="E114" s="24"/>
      <c r="F114" s="23"/>
      <c r="G114" s="58"/>
      <c r="H114" s="58"/>
      <c r="I114" s="58"/>
      <c r="J114" s="25"/>
      <c r="K114" s="24"/>
      <c r="L114" s="23"/>
      <c r="M114" s="25"/>
      <c r="N114" s="58"/>
      <c r="O114" s="58"/>
      <c r="P114" s="25"/>
      <c r="Q114" s="24"/>
      <c r="R114" s="23"/>
      <c r="S114" s="58"/>
      <c r="T114" s="58"/>
      <c r="U114" s="58"/>
      <c r="V114" s="25"/>
      <c r="W114" s="24"/>
      <c r="X114" s="23"/>
      <c r="Y114" s="57"/>
      <c r="Z114" s="57"/>
      <c r="AA114" s="21"/>
    </row>
    <row r="115" spans="1:27" s="1" customFormat="1" x14ac:dyDescent="0.2">
      <c r="A115" s="16" t="s">
        <v>66</v>
      </c>
      <c r="B115" s="80">
        <v>2805</v>
      </c>
      <c r="C115" s="80">
        <v>5</v>
      </c>
      <c r="D115" s="72">
        <v>0</v>
      </c>
      <c r="E115" s="71">
        <v>3</v>
      </c>
      <c r="F115" s="70">
        <f>D115+E115</f>
        <v>3</v>
      </c>
      <c r="G115" s="79">
        <v>0</v>
      </c>
      <c r="H115" s="79">
        <v>0</v>
      </c>
      <c r="I115" s="78">
        <f>G115+H115</f>
        <v>0</v>
      </c>
      <c r="J115" s="72">
        <v>0</v>
      </c>
      <c r="K115" s="71">
        <v>1</v>
      </c>
      <c r="L115" s="70">
        <f>J115+K115</f>
        <v>1</v>
      </c>
      <c r="M115" s="72">
        <v>0</v>
      </c>
      <c r="N115" s="79">
        <v>0</v>
      </c>
      <c r="O115" s="78">
        <f>M115+N115</f>
        <v>0</v>
      </c>
      <c r="P115" s="72">
        <v>1</v>
      </c>
      <c r="Q115" s="71">
        <v>0</v>
      </c>
      <c r="R115" s="70">
        <f>P115+Q115</f>
        <v>1</v>
      </c>
      <c r="S115" s="79">
        <v>0</v>
      </c>
      <c r="T115" s="79">
        <v>0</v>
      </c>
      <c r="U115" s="78">
        <f>S115+T115</f>
        <v>0</v>
      </c>
      <c r="V115" s="72">
        <v>0</v>
      </c>
      <c r="W115" s="71">
        <v>0</v>
      </c>
      <c r="X115" s="70">
        <f>V115+W115</f>
        <v>0</v>
      </c>
      <c r="Y115" s="76">
        <f t="shared" ref="Y115:Z119" si="112">D115+G115+J115+M115+P115+S115+V115</f>
        <v>1</v>
      </c>
      <c r="Z115" s="76">
        <f t="shared" si="112"/>
        <v>4</v>
      </c>
      <c r="AA115" s="67">
        <f>Y115+Z115</f>
        <v>5</v>
      </c>
    </row>
    <row r="116" spans="1:27" s="1" customFormat="1" x14ac:dyDescent="0.2">
      <c r="A116" s="16" t="s">
        <v>65</v>
      </c>
      <c r="B116" s="80">
        <v>2810</v>
      </c>
      <c r="C116" s="80">
        <v>5</v>
      </c>
      <c r="D116" s="72">
        <v>5</v>
      </c>
      <c r="E116" s="71">
        <v>4</v>
      </c>
      <c r="F116" s="70">
        <f>D116+E116</f>
        <v>9</v>
      </c>
      <c r="G116" s="79">
        <v>0</v>
      </c>
      <c r="H116" s="79">
        <v>2</v>
      </c>
      <c r="I116" s="78">
        <f>G116+H116</f>
        <v>2</v>
      </c>
      <c r="J116" s="72">
        <v>1</v>
      </c>
      <c r="K116" s="71">
        <v>0</v>
      </c>
      <c r="L116" s="70">
        <f>J116+K116</f>
        <v>1</v>
      </c>
      <c r="M116" s="72">
        <v>0</v>
      </c>
      <c r="N116" s="79">
        <v>0</v>
      </c>
      <c r="O116" s="78">
        <f>M116+N116</f>
        <v>0</v>
      </c>
      <c r="P116" s="72">
        <v>0</v>
      </c>
      <c r="Q116" s="71">
        <v>0</v>
      </c>
      <c r="R116" s="70">
        <f>P116+Q116</f>
        <v>0</v>
      </c>
      <c r="S116" s="79">
        <v>0</v>
      </c>
      <c r="T116" s="79">
        <v>0</v>
      </c>
      <c r="U116" s="78">
        <f>S116+T116</f>
        <v>0</v>
      </c>
      <c r="V116" s="72">
        <v>3</v>
      </c>
      <c r="W116" s="71">
        <v>0</v>
      </c>
      <c r="X116" s="70">
        <f>V116+W116</f>
        <v>3</v>
      </c>
      <c r="Y116" s="76">
        <f t="shared" si="112"/>
        <v>9</v>
      </c>
      <c r="Z116" s="76">
        <f t="shared" si="112"/>
        <v>6</v>
      </c>
      <c r="AA116" s="67">
        <f>Y116+Z116</f>
        <v>15</v>
      </c>
    </row>
    <row r="117" spans="1:27" s="1" customFormat="1" x14ac:dyDescent="0.2">
      <c r="A117" s="16" t="s">
        <v>64</v>
      </c>
      <c r="B117" s="80" t="s">
        <v>63</v>
      </c>
      <c r="C117" s="80">
        <v>5</v>
      </c>
      <c r="D117" s="72">
        <v>28</v>
      </c>
      <c r="E117" s="71">
        <v>17</v>
      </c>
      <c r="F117" s="70">
        <f>D117+E117</f>
        <v>45</v>
      </c>
      <c r="G117" s="79">
        <v>7</v>
      </c>
      <c r="H117" s="79">
        <v>3</v>
      </c>
      <c r="I117" s="78">
        <f>G117+H117</f>
        <v>10</v>
      </c>
      <c r="J117" s="72">
        <v>0</v>
      </c>
      <c r="K117" s="71">
        <v>0</v>
      </c>
      <c r="L117" s="70">
        <f>J117+K117</f>
        <v>0</v>
      </c>
      <c r="M117" s="72">
        <v>1</v>
      </c>
      <c r="N117" s="79">
        <v>2</v>
      </c>
      <c r="O117" s="78">
        <f>M117+N117</f>
        <v>3</v>
      </c>
      <c r="P117" s="72">
        <v>1</v>
      </c>
      <c r="Q117" s="71">
        <v>0</v>
      </c>
      <c r="R117" s="70">
        <f>P117+Q117</f>
        <v>1</v>
      </c>
      <c r="S117" s="72">
        <v>0</v>
      </c>
      <c r="T117" s="71">
        <v>0</v>
      </c>
      <c r="U117" s="78">
        <f>S117+T117</f>
        <v>0</v>
      </c>
      <c r="V117" s="72">
        <v>4</v>
      </c>
      <c r="W117" s="71">
        <v>2</v>
      </c>
      <c r="X117" s="70">
        <f>V117+W117</f>
        <v>6</v>
      </c>
      <c r="Y117" s="76">
        <f t="shared" si="112"/>
        <v>41</v>
      </c>
      <c r="Z117" s="76">
        <f t="shared" si="112"/>
        <v>24</v>
      </c>
      <c r="AA117" s="67">
        <f>Y117+Z117</f>
        <v>65</v>
      </c>
    </row>
    <row r="118" spans="1:27" s="1" customFormat="1" ht="13.5" thickBot="1" x14ac:dyDescent="0.25">
      <c r="A118" s="16" t="s">
        <v>62</v>
      </c>
      <c r="B118" s="80">
        <v>2860</v>
      </c>
      <c r="C118" s="80">
        <v>5</v>
      </c>
      <c r="D118" s="72">
        <v>33</v>
      </c>
      <c r="E118" s="71">
        <v>7</v>
      </c>
      <c r="F118" s="70">
        <f>D118+E118</f>
        <v>40</v>
      </c>
      <c r="G118" s="79">
        <v>5</v>
      </c>
      <c r="H118" s="79">
        <v>4</v>
      </c>
      <c r="I118" s="78">
        <f>G118+H118</f>
        <v>9</v>
      </c>
      <c r="J118" s="72">
        <v>0</v>
      </c>
      <c r="K118" s="71">
        <v>0</v>
      </c>
      <c r="L118" s="70">
        <f>J118+K118</f>
        <v>0</v>
      </c>
      <c r="M118" s="72">
        <v>1</v>
      </c>
      <c r="N118" s="79">
        <v>0</v>
      </c>
      <c r="O118" s="78">
        <f>M118+N118</f>
        <v>1</v>
      </c>
      <c r="P118" s="72">
        <v>4</v>
      </c>
      <c r="Q118" s="71">
        <v>0</v>
      </c>
      <c r="R118" s="70">
        <f>P118+Q118</f>
        <v>4</v>
      </c>
      <c r="S118" s="71">
        <v>0</v>
      </c>
      <c r="T118" s="71">
        <v>0</v>
      </c>
      <c r="U118" s="78">
        <f>S118+T118</f>
        <v>0</v>
      </c>
      <c r="V118" s="72">
        <v>4</v>
      </c>
      <c r="W118" s="71">
        <v>1</v>
      </c>
      <c r="X118" s="70">
        <f>V118+W118</f>
        <v>5</v>
      </c>
      <c r="Y118" s="76">
        <f t="shared" si="112"/>
        <v>47</v>
      </c>
      <c r="Z118" s="76">
        <f t="shared" si="112"/>
        <v>12</v>
      </c>
      <c r="AA118" s="67">
        <f>Y118+Z118</f>
        <v>59</v>
      </c>
    </row>
    <row r="119" spans="1:27" s="1" customFormat="1" ht="13.5" thickBot="1" x14ac:dyDescent="0.25">
      <c r="A119" s="77" t="s">
        <v>61</v>
      </c>
      <c r="B119" s="7"/>
      <c r="C119" s="7"/>
      <c r="D119" s="66">
        <f>SUBTOTAL(9,D115:D118)</f>
        <v>66</v>
      </c>
      <c r="E119" s="5">
        <f>SUBTOTAL(9,E115:E118)</f>
        <v>31</v>
      </c>
      <c r="F119" s="4">
        <f>SUBTOTAL(9,F115:F118)</f>
        <v>97</v>
      </c>
      <c r="G119" s="5">
        <f t="shared" ref="G119:X119" si="113">SUBTOTAL(9,G115:G118)</f>
        <v>12</v>
      </c>
      <c r="H119" s="5">
        <f t="shared" si="113"/>
        <v>9</v>
      </c>
      <c r="I119" s="5">
        <f t="shared" si="113"/>
        <v>21</v>
      </c>
      <c r="J119" s="66">
        <f t="shared" si="113"/>
        <v>1</v>
      </c>
      <c r="K119" s="5">
        <f t="shared" si="113"/>
        <v>1</v>
      </c>
      <c r="L119" s="4">
        <f t="shared" si="113"/>
        <v>2</v>
      </c>
      <c r="M119" s="66">
        <f t="shared" si="113"/>
        <v>2</v>
      </c>
      <c r="N119" s="5">
        <f t="shared" si="113"/>
        <v>2</v>
      </c>
      <c r="O119" s="5">
        <f t="shared" si="113"/>
        <v>4</v>
      </c>
      <c r="P119" s="66">
        <f t="shared" si="113"/>
        <v>6</v>
      </c>
      <c r="Q119" s="5">
        <f t="shared" si="113"/>
        <v>0</v>
      </c>
      <c r="R119" s="4">
        <f t="shared" si="113"/>
        <v>6</v>
      </c>
      <c r="S119" s="5">
        <f t="shared" si="113"/>
        <v>0</v>
      </c>
      <c r="T119" s="5">
        <f t="shared" si="113"/>
        <v>0</v>
      </c>
      <c r="U119" s="5">
        <f t="shared" si="113"/>
        <v>0</v>
      </c>
      <c r="V119" s="66">
        <f t="shared" si="113"/>
        <v>11</v>
      </c>
      <c r="W119" s="5">
        <f t="shared" si="113"/>
        <v>3</v>
      </c>
      <c r="X119" s="4">
        <f t="shared" si="113"/>
        <v>14</v>
      </c>
      <c r="Y119" s="3">
        <f t="shared" si="112"/>
        <v>98</v>
      </c>
      <c r="Z119" s="3">
        <f t="shared" si="112"/>
        <v>46</v>
      </c>
      <c r="AA119" s="2">
        <f>SUBTOTAL(9,AA115:AA118)</f>
        <v>144</v>
      </c>
    </row>
    <row r="120" spans="1:27" ht="13.5" thickBot="1" x14ac:dyDescent="0.25">
      <c r="A120" s="47"/>
      <c r="B120" s="26"/>
      <c r="C120" s="26"/>
      <c r="D120" s="25"/>
      <c r="E120" s="24"/>
      <c r="F120" s="23"/>
      <c r="G120" s="24"/>
      <c r="H120" s="24"/>
      <c r="I120" s="24"/>
      <c r="J120" s="25"/>
      <c r="K120" s="24"/>
      <c r="L120" s="23"/>
      <c r="M120" s="25"/>
      <c r="N120" s="24"/>
      <c r="O120" s="24"/>
      <c r="P120" s="25"/>
      <c r="Q120" s="24"/>
      <c r="R120" s="23"/>
      <c r="S120" s="24"/>
      <c r="T120" s="24"/>
      <c r="U120" s="24"/>
      <c r="V120" s="25"/>
      <c r="W120" s="24"/>
      <c r="X120" s="23"/>
      <c r="Y120" s="22"/>
      <c r="Z120" s="22"/>
      <c r="AA120" s="21"/>
    </row>
    <row r="121" spans="1:27" ht="13.5" thickBot="1" x14ac:dyDescent="0.25">
      <c r="A121" s="8" t="s">
        <v>60</v>
      </c>
      <c r="B121" s="7">
        <v>2870</v>
      </c>
      <c r="C121" s="7">
        <v>5</v>
      </c>
      <c r="D121" s="217">
        <v>5</v>
      </c>
      <c r="E121" s="126">
        <v>9</v>
      </c>
      <c r="F121" s="123">
        <f>D121+E121</f>
        <v>14</v>
      </c>
      <c r="G121" s="126">
        <v>1</v>
      </c>
      <c r="H121" s="126">
        <v>1</v>
      </c>
      <c r="I121" s="126">
        <f>G121+H121</f>
        <v>2</v>
      </c>
      <c r="J121" s="217">
        <v>0</v>
      </c>
      <c r="K121" s="126">
        <v>0</v>
      </c>
      <c r="L121" s="123">
        <f>J121+K121</f>
        <v>0</v>
      </c>
      <c r="M121" s="217">
        <v>0</v>
      </c>
      <c r="N121" s="126">
        <v>0</v>
      </c>
      <c r="O121" s="123">
        <f>M121+N121</f>
        <v>0</v>
      </c>
      <c r="P121" s="217">
        <v>0</v>
      </c>
      <c r="Q121" s="126">
        <v>0</v>
      </c>
      <c r="R121" s="123">
        <f>P121+Q121</f>
        <v>0</v>
      </c>
      <c r="S121" s="126">
        <v>0</v>
      </c>
      <c r="T121" s="126">
        <v>0</v>
      </c>
      <c r="U121" s="126">
        <f>S121+T121</f>
        <v>0</v>
      </c>
      <c r="V121" s="217">
        <v>0</v>
      </c>
      <c r="W121" s="126">
        <v>0</v>
      </c>
      <c r="X121" s="123">
        <f>V121+W121</f>
        <v>0</v>
      </c>
      <c r="Y121" s="3">
        <f>D121+G121+J121+M121+P121+S121+V121</f>
        <v>6</v>
      </c>
      <c r="Z121" s="3">
        <f>E121+H121+K121+N121+Q121+T121+W121</f>
        <v>10</v>
      </c>
      <c r="AA121" s="2">
        <f>Y121+Z121</f>
        <v>16</v>
      </c>
    </row>
    <row r="122" spans="1:27" x14ac:dyDescent="0.2">
      <c r="A122" s="47"/>
      <c r="B122" s="26"/>
      <c r="C122" s="26"/>
      <c r="D122" s="25"/>
      <c r="E122" s="24"/>
      <c r="F122" s="23"/>
      <c r="G122" s="24"/>
      <c r="H122" s="24"/>
      <c r="I122" s="24"/>
      <c r="J122" s="25"/>
      <c r="K122" s="24"/>
      <c r="L122" s="23"/>
      <c r="M122" s="25"/>
      <c r="N122" s="24"/>
      <c r="O122" s="24"/>
      <c r="P122" s="25"/>
      <c r="Q122" s="24"/>
      <c r="R122" s="23"/>
      <c r="S122" s="24"/>
      <c r="T122" s="24"/>
      <c r="U122" s="24"/>
      <c r="V122" s="25"/>
      <c r="W122" s="24"/>
      <c r="X122" s="23"/>
      <c r="Y122" s="22"/>
      <c r="Z122" s="22"/>
      <c r="AA122" s="21"/>
    </row>
    <row r="123" spans="1:27" s="1" customFormat="1" x14ac:dyDescent="0.2">
      <c r="A123" s="27" t="s">
        <v>59</v>
      </c>
      <c r="B123" s="75">
        <v>1605</v>
      </c>
      <c r="C123" s="75">
        <v>5</v>
      </c>
      <c r="D123" s="33">
        <v>0</v>
      </c>
      <c r="E123" s="27">
        <v>0</v>
      </c>
      <c r="F123" s="70">
        <f t="shared" ref="F123:F129" si="114">D123+E123</f>
        <v>0</v>
      </c>
      <c r="G123" s="27">
        <v>0</v>
      </c>
      <c r="H123" s="27">
        <v>0</v>
      </c>
      <c r="I123" s="70">
        <f t="shared" ref="I123:I129" si="115">G123+H123</f>
        <v>0</v>
      </c>
      <c r="J123" s="33">
        <v>0</v>
      </c>
      <c r="K123" s="27">
        <v>0</v>
      </c>
      <c r="L123" s="70">
        <f t="shared" ref="L123:L129" si="116">J123+K123</f>
        <v>0</v>
      </c>
      <c r="M123" s="33">
        <v>0</v>
      </c>
      <c r="N123" s="27">
        <v>0</v>
      </c>
      <c r="O123" s="70">
        <f t="shared" ref="O123:O129" si="117">M123+N123</f>
        <v>0</v>
      </c>
      <c r="P123" s="33">
        <v>0</v>
      </c>
      <c r="Q123" s="27">
        <v>0</v>
      </c>
      <c r="R123" s="70">
        <f t="shared" ref="R123:R129" si="118">P123+Q123</f>
        <v>0</v>
      </c>
      <c r="S123" s="27">
        <v>0</v>
      </c>
      <c r="T123" s="27">
        <v>0</v>
      </c>
      <c r="U123" s="70">
        <f t="shared" ref="U123:U129" si="119">S123+T123</f>
        <v>0</v>
      </c>
      <c r="V123" s="33">
        <v>0</v>
      </c>
      <c r="W123" s="27">
        <v>0</v>
      </c>
      <c r="X123" s="70">
        <f t="shared" ref="X123:X129" si="120">V123+W123</f>
        <v>0</v>
      </c>
      <c r="Y123" s="68">
        <f t="shared" ref="Y123:Z130" si="121">D123+G123+J123+M123+P123+S123+V123</f>
        <v>0</v>
      </c>
      <c r="Z123" s="68">
        <f t="shared" si="121"/>
        <v>0</v>
      </c>
      <c r="AA123" s="67">
        <f t="shared" ref="AA123:AA129" si="122">Y123+Z123</f>
        <v>0</v>
      </c>
    </row>
    <row r="124" spans="1:27" s="1" customFormat="1" x14ac:dyDescent="0.2">
      <c r="A124" s="27" t="s">
        <v>58</v>
      </c>
      <c r="B124" s="75" t="s">
        <v>57</v>
      </c>
      <c r="C124" s="75">
        <v>5</v>
      </c>
      <c r="D124" s="72">
        <v>0</v>
      </c>
      <c r="E124" s="71">
        <v>0</v>
      </c>
      <c r="F124" s="70">
        <f t="shared" si="114"/>
        <v>0</v>
      </c>
      <c r="G124" s="71">
        <v>0</v>
      </c>
      <c r="H124" s="71">
        <v>0</v>
      </c>
      <c r="I124" s="73">
        <f t="shared" si="115"/>
        <v>0</v>
      </c>
      <c r="J124" s="72">
        <v>0</v>
      </c>
      <c r="K124" s="71">
        <v>0</v>
      </c>
      <c r="L124" s="70">
        <f t="shared" si="116"/>
        <v>0</v>
      </c>
      <c r="M124" s="72">
        <v>0</v>
      </c>
      <c r="N124" s="71">
        <v>0</v>
      </c>
      <c r="O124" s="70">
        <f t="shared" si="117"/>
        <v>0</v>
      </c>
      <c r="P124" s="72">
        <v>0</v>
      </c>
      <c r="Q124" s="71">
        <v>0</v>
      </c>
      <c r="R124" s="70">
        <f t="shared" si="118"/>
        <v>0</v>
      </c>
      <c r="S124" s="71">
        <v>0</v>
      </c>
      <c r="T124" s="71">
        <v>0</v>
      </c>
      <c r="U124" s="73">
        <f t="shared" si="119"/>
        <v>0</v>
      </c>
      <c r="V124" s="72">
        <v>0</v>
      </c>
      <c r="W124" s="71">
        <v>0</v>
      </c>
      <c r="X124" s="70">
        <f t="shared" si="120"/>
        <v>0</v>
      </c>
      <c r="Y124" s="68">
        <f t="shared" si="121"/>
        <v>0</v>
      </c>
      <c r="Z124" s="68">
        <f t="shared" si="121"/>
        <v>0</v>
      </c>
      <c r="AA124" s="67">
        <f t="shared" si="122"/>
        <v>0</v>
      </c>
    </row>
    <row r="125" spans="1:27" s="1" customFormat="1" x14ac:dyDescent="0.2">
      <c r="A125" s="27" t="s">
        <v>56</v>
      </c>
      <c r="B125" s="75">
        <v>1625</v>
      </c>
      <c r="C125" s="75">
        <v>5</v>
      </c>
      <c r="D125" s="72">
        <v>0</v>
      </c>
      <c r="E125" s="71">
        <v>0</v>
      </c>
      <c r="F125" s="70">
        <f t="shared" si="114"/>
        <v>0</v>
      </c>
      <c r="G125" s="71">
        <v>0</v>
      </c>
      <c r="H125" s="71">
        <v>0</v>
      </c>
      <c r="I125" s="70">
        <f t="shared" si="115"/>
        <v>0</v>
      </c>
      <c r="J125" s="72">
        <v>0</v>
      </c>
      <c r="K125" s="71">
        <v>0</v>
      </c>
      <c r="L125" s="70">
        <f t="shared" si="116"/>
        <v>0</v>
      </c>
      <c r="M125" s="72">
        <v>0</v>
      </c>
      <c r="N125" s="71">
        <v>0</v>
      </c>
      <c r="O125" s="70">
        <f t="shared" si="117"/>
        <v>0</v>
      </c>
      <c r="P125" s="72">
        <v>0</v>
      </c>
      <c r="Q125" s="71">
        <v>0</v>
      </c>
      <c r="R125" s="70">
        <f t="shared" si="118"/>
        <v>0</v>
      </c>
      <c r="S125" s="71">
        <v>0</v>
      </c>
      <c r="T125" s="71">
        <v>0</v>
      </c>
      <c r="U125" s="70">
        <f t="shared" si="119"/>
        <v>0</v>
      </c>
      <c r="V125" s="72">
        <v>1</v>
      </c>
      <c r="W125" s="71">
        <v>0</v>
      </c>
      <c r="X125" s="70">
        <f t="shared" si="120"/>
        <v>1</v>
      </c>
      <c r="Y125" s="68">
        <f t="shared" si="121"/>
        <v>1</v>
      </c>
      <c r="Z125" s="68">
        <f t="shared" si="121"/>
        <v>0</v>
      </c>
      <c r="AA125" s="67">
        <f t="shared" si="122"/>
        <v>1</v>
      </c>
    </row>
    <row r="126" spans="1:27" s="1" customFormat="1" x14ac:dyDescent="0.2">
      <c r="A126" s="27" t="s">
        <v>55</v>
      </c>
      <c r="B126" s="75">
        <v>2060</v>
      </c>
      <c r="C126" s="75">
        <v>5</v>
      </c>
      <c r="D126" s="72">
        <v>0</v>
      </c>
      <c r="E126" s="71">
        <v>0</v>
      </c>
      <c r="F126" s="70">
        <f t="shared" si="114"/>
        <v>0</v>
      </c>
      <c r="G126" s="71">
        <v>0</v>
      </c>
      <c r="H126" s="71">
        <v>0</v>
      </c>
      <c r="I126" s="73">
        <f t="shared" si="115"/>
        <v>0</v>
      </c>
      <c r="J126" s="72">
        <v>0</v>
      </c>
      <c r="K126" s="71">
        <v>0</v>
      </c>
      <c r="L126" s="70">
        <f t="shared" si="116"/>
        <v>0</v>
      </c>
      <c r="M126" s="72">
        <v>0</v>
      </c>
      <c r="N126" s="71">
        <v>0</v>
      </c>
      <c r="O126" s="73">
        <f t="shared" si="117"/>
        <v>0</v>
      </c>
      <c r="P126" s="72">
        <v>0</v>
      </c>
      <c r="Q126" s="71">
        <v>0</v>
      </c>
      <c r="R126" s="70">
        <f t="shared" si="118"/>
        <v>0</v>
      </c>
      <c r="S126" s="71">
        <v>0</v>
      </c>
      <c r="T126" s="71">
        <v>0</v>
      </c>
      <c r="U126" s="78">
        <f t="shared" si="119"/>
        <v>0</v>
      </c>
      <c r="V126" s="72">
        <v>0</v>
      </c>
      <c r="W126" s="71">
        <v>0</v>
      </c>
      <c r="X126" s="70">
        <f t="shared" si="120"/>
        <v>0</v>
      </c>
      <c r="Y126" s="68">
        <f t="shared" si="121"/>
        <v>0</v>
      </c>
      <c r="Z126" s="68">
        <f t="shared" si="121"/>
        <v>0</v>
      </c>
      <c r="AA126" s="67">
        <f t="shared" si="122"/>
        <v>0</v>
      </c>
    </row>
    <row r="127" spans="1:27" s="1" customFormat="1" x14ac:dyDescent="0.2">
      <c r="A127" s="27" t="s">
        <v>54</v>
      </c>
      <c r="B127" s="75">
        <v>2862</v>
      </c>
      <c r="C127" s="75">
        <v>5</v>
      </c>
      <c r="D127" s="72">
        <v>0</v>
      </c>
      <c r="E127" s="71">
        <v>0</v>
      </c>
      <c r="F127" s="70">
        <f t="shared" si="114"/>
        <v>0</v>
      </c>
      <c r="G127" s="71">
        <v>0</v>
      </c>
      <c r="H127" s="71">
        <v>0</v>
      </c>
      <c r="I127" s="73">
        <f t="shared" si="115"/>
        <v>0</v>
      </c>
      <c r="J127" s="72">
        <v>0</v>
      </c>
      <c r="K127" s="71">
        <v>0</v>
      </c>
      <c r="L127" s="70">
        <f t="shared" si="116"/>
        <v>0</v>
      </c>
      <c r="M127" s="72">
        <v>0</v>
      </c>
      <c r="N127" s="71">
        <v>0</v>
      </c>
      <c r="O127" s="73">
        <f t="shared" si="117"/>
        <v>0</v>
      </c>
      <c r="P127" s="72">
        <v>0</v>
      </c>
      <c r="Q127" s="71">
        <v>0</v>
      </c>
      <c r="R127" s="70">
        <f t="shared" si="118"/>
        <v>0</v>
      </c>
      <c r="S127" s="71">
        <v>0</v>
      </c>
      <c r="T127" s="71">
        <v>0</v>
      </c>
      <c r="U127" s="73">
        <f t="shared" si="119"/>
        <v>0</v>
      </c>
      <c r="V127" s="72">
        <v>0</v>
      </c>
      <c r="W127" s="71">
        <v>0</v>
      </c>
      <c r="X127" s="70">
        <f t="shared" si="120"/>
        <v>0</v>
      </c>
      <c r="Y127" s="68">
        <f t="shared" si="121"/>
        <v>0</v>
      </c>
      <c r="Z127" s="68">
        <f t="shared" si="121"/>
        <v>0</v>
      </c>
      <c r="AA127" s="67">
        <f t="shared" si="122"/>
        <v>0</v>
      </c>
    </row>
    <row r="128" spans="1:27" s="1" customFormat="1" x14ac:dyDescent="0.2">
      <c r="A128" s="27" t="s">
        <v>53</v>
      </c>
      <c r="B128" s="75">
        <v>2865</v>
      </c>
      <c r="C128" s="75">
        <v>5</v>
      </c>
      <c r="D128" s="72">
        <v>3</v>
      </c>
      <c r="E128" s="71">
        <v>0</v>
      </c>
      <c r="F128" s="70">
        <f t="shared" si="114"/>
        <v>3</v>
      </c>
      <c r="G128" s="71">
        <v>1</v>
      </c>
      <c r="H128" s="71">
        <v>0</v>
      </c>
      <c r="I128" s="73">
        <f t="shared" si="115"/>
        <v>1</v>
      </c>
      <c r="J128" s="72">
        <v>0</v>
      </c>
      <c r="K128" s="71">
        <v>0</v>
      </c>
      <c r="L128" s="70">
        <f t="shared" si="116"/>
        <v>0</v>
      </c>
      <c r="M128" s="72">
        <v>0</v>
      </c>
      <c r="N128" s="71">
        <v>0</v>
      </c>
      <c r="O128" s="73">
        <f t="shared" si="117"/>
        <v>0</v>
      </c>
      <c r="P128" s="72">
        <v>1</v>
      </c>
      <c r="Q128" s="71">
        <v>0</v>
      </c>
      <c r="R128" s="70">
        <f t="shared" si="118"/>
        <v>1</v>
      </c>
      <c r="S128" s="71">
        <v>0</v>
      </c>
      <c r="T128" s="71">
        <v>0</v>
      </c>
      <c r="U128" s="73">
        <f t="shared" si="119"/>
        <v>0</v>
      </c>
      <c r="V128" s="72">
        <v>0</v>
      </c>
      <c r="W128" s="71">
        <v>0</v>
      </c>
      <c r="X128" s="70">
        <f t="shared" si="120"/>
        <v>0</v>
      </c>
      <c r="Y128" s="68">
        <f t="shared" si="121"/>
        <v>5</v>
      </c>
      <c r="Z128" s="68">
        <f t="shared" si="121"/>
        <v>0</v>
      </c>
      <c r="AA128" s="67">
        <f t="shared" si="122"/>
        <v>5</v>
      </c>
    </row>
    <row r="129" spans="1:27" s="1" customFormat="1" ht="13.5" thickBot="1" x14ac:dyDescent="0.25">
      <c r="A129" s="27" t="s">
        <v>52</v>
      </c>
      <c r="B129" s="75">
        <v>1045</v>
      </c>
      <c r="C129" s="75">
        <v>5</v>
      </c>
      <c r="D129" s="72">
        <v>2</v>
      </c>
      <c r="E129" s="71">
        <v>1</v>
      </c>
      <c r="F129" s="70">
        <f t="shared" si="114"/>
        <v>3</v>
      </c>
      <c r="G129" s="71">
        <v>0</v>
      </c>
      <c r="H129" s="71">
        <v>0</v>
      </c>
      <c r="I129" s="73">
        <f t="shared" si="115"/>
        <v>0</v>
      </c>
      <c r="J129" s="72">
        <v>0</v>
      </c>
      <c r="K129" s="71">
        <v>0</v>
      </c>
      <c r="L129" s="70">
        <f t="shared" si="116"/>
        <v>0</v>
      </c>
      <c r="M129" s="72">
        <v>0</v>
      </c>
      <c r="N129" s="71">
        <v>0</v>
      </c>
      <c r="O129" s="73">
        <f t="shared" si="117"/>
        <v>0</v>
      </c>
      <c r="P129" s="72">
        <v>0</v>
      </c>
      <c r="Q129" s="71">
        <v>0</v>
      </c>
      <c r="R129" s="70">
        <f t="shared" si="118"/>
        <v>0</v>
      </c>
      <c r="S129" s="71">
        <v>0</v>
      </c>
      <c r="T129" s="71">
        <v>0</v>
      </c>
      <c r="U129" s="73">
        <f t="shared" si="119"/>
        <v>0</v>
      </c>
      <c r="V129" s="72">
        <v>0</v>
      </c>
      <c r="W129" s="71">
        <v>0</v>
      </c>
      <c r="X129" s="70">
        <f t="shared" si="120"/>
        <v>0</v>
      </c>
      <c r="Y129" s="68">
        <f t="shared" si="121"/>
        <v>2</v>
      </c>
      <c r="Z129" s="68">
        <f t="shared" si="121"/>
        <v>1</v>
      </c>
      <c r="AA129" s="67">
        <f t="shared" si="122"/>
        <v>3</v>
      </c>
    </row>
    <row r="130" spans="1:27" s="1" customFormat="1" ht="13.5" thickBot="1" x14ac:dyDescent="0.25">
      <c r="A130" s="8" t="s">
        <v>51</v>
      </c>
      <c r="B130" s="7"/>
      <c r="C130" s="7"/>
      <c r="D130" s="66">
        <f>SUBTOTAL(9,D123:D129)</f>
        <v>5</v>
      </c>
      <c r="E130" s="5">
        <f>SUBTOTAL(9,E123:E129)</f>
        <v>1</v>
      </c>
      <c r="F130" s="4">
        <f>SUBTOTAL(9,F123:F129)</f>
        <v>6</v>
      </c>
      <c r="G130" s="66">
        <f t="shared" ref="G130:X130" si="123">SUBTOTAL(9,G123:G129)</f>
        <v>1</v>
      </c>
      <c r="H130" s="5">
        <f t="shared" si="123"/>
        <v>0</v>
      </c>
      <c r="I130" s="4">
        <f t="shared" si="123"/>
        <v>1</v>
      </c>
      <c r="J130" s="66">
        <f t="shared" si="123"/>
        <v>0</v>
      </c>
      <c r="K130" s="5">
        <f t="shared" si="123"/>
        <v>0</v>
      </c>
      <c r="L130" s="4">
        <f t="shared" si="123"/>
        <v>0</v>
      </c>
      <c r="M130" s="66">
        <f t="shared" si="123"/>
        <v>0</v>
      </c>
      <c r="N130" s="5">
        <f t="shared" si="123"/>
        <v>0</v>
      </c>
      <c r="O130" s="4">
        <f t="shared" si="123"/>
        <v>0</v>
      </c>
      <c r="P130" s="66">
        <f t="shared" si="123"/>
        <v>1</v>
      </c>
      <c r="Q130" s="5">
        <f t="shared" si="123"/>
        <v>0</v>
      </c>
      <c r="R130" s="4">
        <f t="shared" si="123"/>
        <v>1</v>
      </c>
      <c r="S130" s="66">
        <f t="shared" si="123"/>
        <v>0</v>
      </c>
      <c r="T130" s="5">
        <f t="shared" si="123"/>
        <v>0</v>
      </c>
      <c r="U130" s="4">
        <f t="shared" si="123"/>
        <v>0</v>
      </c>
      <c r="V130" s="66">
        <f t="shared" si="123"/>
        <v>1</v>
      </c>
      <c r="W130" s="5">
        <f t="shared" si="123"/>
        <v>0</v>
      </c>
      <c r="X130" s="4">
        <f t="shared" si="123"/>
        <v>1</v>
      </c>
      <c r="Y130" s="3">
        <f t="shared" si="121"/>
        <v>8</v>
      </c>
      <c r="Z130" s="3">
        <f t="shared" si="121"/>
        <v>1</v>
      </c>
      <c r="AA130" s="2">
        <f>SUBTOTAL(9,AA123:AA129)</f>
        <v>9</v>
      </c>
    </row>
    <row r="131" spans="1:27" ht="13.5" thickBot="1" x14ac:dyDescent="0.25">
      <c r="A131" s="47"/>
      <c r="B131" s="26"/>
      <c r="C131" s="26"/>
      <c r="D131" s="25"/>
      <c r="E131" s="24"/>
      <c r="F131" s="23"/>
      <c r="G131" s="24"/>
      <c r="H131" s="24"/>
      <c r="I131" s="24"/>
      <c r="J131" s="25"/>
      <c r="K131" s="24"/>
      <c r="L131" s="23"/>
      <c r="M131" s="25"/>
      <c r="N131" s="24"/>
      <c r="O131" s="24"/>
      <c r="P131" s="25"/>
      <c r="Q131" s="24"/>
      <c r="R131" s="23"/>
      <c r="S131" s="24"/>
      <c r="T131" s="24"/>
      <c r="U131" s="24"/>
      <c r="V131" s="25"/>
      <c r="W131" s="24"/>
      <c r="X131" s="23"/>
      <c r="Y131" s="22"/>
      <c r="Z131" s="22"/>
      <c r="AA131" s="21"/>
    </row>
    <row r="132" spans="1:27" s="190" customFormat="1" ht="13.5" thickBot="1" x14ac:dyDescent="0.25">
      <c r="A132" s="77" t="s">
        <v>50</v>
      </c>
      <c r="B132" s="7">
        <v>3700</v>
      </c>
      <c r="C132" s="6">
        <v>5</v>
      </c>
      <c r="D132" s="124">
        <v>1</v>
      </c>
      <c r="E132" s="124">
        <v>1</v>
      </c>
      <c r="F132" s="123">
        <f>D132+E132</f>
        <v>2</v>
      </c>
      <c r="G132" s="124">
        <v>0</v>
      </c>
      <c r="H132" s="124">
        <v>0</v>
      </c>
      <c r="I132" s="123">
        <f>G132+H132</f>
        <v>0</v>
      </c>
      <c r="J132" s="124">
        <v>0</v>
      </c>
      <c r="K132" s="124">
        <v>0</v>
      </c>
      <c r="L132" s="123">
        <f>J132+K132</f>
        <v>0</v>
      </c>
      <c r="M132" s="124">
        <v>0</v>
      </c>
      <c r="N132" s="124">
        <v>0</v>
      </c>
      <c r="O132" s="123">
        <f>M132+N132</f>
        <v>0</v>
      </c>
      <c r="P132" s="124">
        <v>0</v>
      </c>
      <c r="Q132" s="124">
        <v>0</v>
      </c>
      <c r="R132" s="123">
        <f>P132+Q132</f>
        <v>0</v>
      </c>
      <c r="S132" s="124">
        <v>1</v>
      </c>
      <c r="T132" s="124">
        <v>0</v>
      </c>
      <c r="U132" s="123">
        <f>S132+T132</f>
        <v>1</v>
      </c>
      <c r="V132" s="124">
        <v>0</v>
      </c>
      <c r="W132" s="124">
        <v>1</v>
      </c>
      <c r="X132" s="123">
        <f>V132+W132</f>
        <v>1</v>
      </c>
      <c r="Y132" s="122">
        <f>D132+G132+J132+M132+P132+S132+V132</f>
        <v>2</v>
      </c>
      <c r="Z132" s="122">
        <f>E132+H132+K132+N132+Q132+T132+W132</f>
        <v>2</v>
      </c>
      <c r="AA132" s="123">
        <f>F132+I132+L132+O132+R132+U132+X132</f>
        <v>4</v>
      </c>
    </row>
    <row r="133" spans="1:27" ht="13.5" thickBot="1" x14ac:dyDescent="0.25">
      <c r="A133" s="16"/>
      <c r="B133" s="15"/>
      <c r="C133" s="15"/>
      <c r="D133" s="25"/>
      <c r="E133" s="24"/>
      <c r="F133" s="23"/>
      <c r="G133" s="58"/>
      <c r="H133" s="58"/>
      <c r="I133" s="58"/>
      <c r="J133" s="25"/>
      <c r="K133" s="24"/>
      <c r="L133" s="23"/>
      <c r="M133" s="25"/>
      <c r="N133" s="58"/>
      <c r="O133" s="58"/>
      <c r="P133" s="25"/>
      <c r="Q133" s="24"/>
      <c r="R133" s="23"/>
      <c r="S133" s="58"/>
      <c r="T133" s="58"/>
      <c r="U133" s="58"/>
      <c r="V133" s="25"/>
      <c r="W133" s="24"/>
      <c r="X133" s="23"/>
      <c r="Y133" s="57"/>
      <c r="Z133" s="57"/>
      <c r="AA133" s="21"/>
    </row>
    <row r="134" spans="1:27" s="1" customFormat="1" ht="13.5" thickBot="1" x14ac:dyDescent="0.25">
      <c r="A134" s="119" t="s">
        <v>49</v>
      </c>
      <c r="B134" s="120"/>
      <c r="C134" s="120">
        <v>5</v>
      </c>
      <c r="D134" s="119">
        <f>SUM(D19,D24,D26,D35,D41,D45,D47,D52,D66,D68,D72,D85,D94,D97,D102,D107,D109,D113,D119,D121,D130,D132)</f>
        <v>612</v>
      </c>
      <c r="E134" s="119">
        <f t="shared" ref="E134:AA134" si="124">SUM(E19,E24,E26,E35,E41,E45,E47,E52,E66,E68,E72,E85,E94,E97,E102,E107,E109,E113,E119,E121,E130,E132)</f>
        <v>363</v>
      </c>
      <c r="F134" s="118">
        <f t="shared" si="124"/>
        <v>975</v>
      </c>
      <c r="G134" s="119">
        <f t="shared" si="124"/>
        <v>52</v>
      </c>
      <c r="H134" s="119">
        <f t="shared" si="124"/>
        <v>32</v>
      </c>
      <c r="I134" s="118">
        <f t="shared" si="124"/>
        <v>84</v>
      </c>
      <c r="J134" s="119">
        <f t="shared" si="124"/>
        <v>2</v>
      </c>
      <c r="K134" s="119">
        <f t="shared" si="124"/>
        <v>2</v>
      </c>
      <c r="L134" s="118">
        <f t="shared" si="124"/>
        <v>4</v>
      </c>
      <c r="M134" s="119">
        <f t="shared" si="124"/>
        <v>22</v>
      </c>
      <c r="N134" s="119">
        <f t="shared" si="124"/>
        <v>15</v>
      </c>
      <c r="O134" s="118">
        <f t="shared" si="124"/>
        <v>37</v>
      </c>
      <c r="P134" s="119">
        <f t="shared" si="124"/>
        <v>20</v>
      </c>
      <c r="Q134" s="119">
        <f t="shared" si="124"/>
        <v>8</v>
      </c>
      <c r="R134" s="118">
        <f t="shared" si="124"/>
        <v>28</v>
      </c>
      <c r="S134" s="119">
        <f t="shared" si="124"/>
        <v>6</v>
      </c>
      <c r="T134" s="119">
        <f t="shared" si="124"/>
        <v>2</v>
      </c>
      <c r="U134" s="118">
        <f t="shared" si="124"/>
        <v>8</v>
      </c>
      <c r="V134" s="119">
        <f t="shared" si="124"/>
        <v>68</v>
      </c>
      <c r="W134" s="119">
        <f t="shared" si="124"/>
        <v>33</v>
      </c>
      <c r="X134" s="118">
        <f t="shared" si="124"/>
        <v>101</v>
      </c>
      <c r="Y134" s="119">
        <f t="shared" si="124"/>
        <v>782</v>
      </c>
      <c r="Z134" s="119">
        <f t="shared" si="124"/>
        <v>455</v>
      </c>
      <c r="AA134" s="118">
        <f t="shared" si="124"/>
        <v>1237</v>
      </c>
    </row>
    <row r="135" spans="1:27" s="35" customFormat="1" ht="13.5" thickBot="1" x14ac:dyDescent="0.25">
      <c r="A135" s="117"/>
      <c r="B135" s="116"/>
      <c r="C135" s="116"/>
      <c r="D135" s="115"/>
      <c r="E135" s="114"/>
      <c r="F135" s="113"/>
      <c r="G135" s="114"/>
      <c r="H135" s="114"/>
      <c r="I135" s="113"/>
      <c r="J135" s="115"/>
      <c r="K135" s="114"/>
      <c r="L135" s="113"/>
      <c r="M135" s="115"/>
      <c r="N135" s="114"/>
      <c r="O135" s="113"/>
      <c r="P135" s="115"/>
      <c r="Q135" s="114"/>
      <c r="R135" s="113"/>
      <c r="S135" s="114"/>
      <c r="T135" s="114"/>
      <c r="U135" s="113"/>
      <c r="V135" s="115"/>
      <c r="W135" s="114"/>
      <c r="X135" s="113"/>
      <c r="Y135" s="114"/>
      <c r="Z135" s="114"/>
      <c r="AA135" s="113"/>
    </row>
    <row r="136" spans="1:27" s="1" customFormat="1" ht="13.5" thickBot="1" x14ac:dyDescent="0.25">
      <c r="A136" s="108" t="s">
        <v>48</v>
      </c>
      <c r="B136" s="109"/>
      <c r="C136" s="109"/>
      <c r="D136" s="108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4"/>
    </row>
    <row r="137" spans="1:27" x14ac:dyDescent="0.2">
      <c r="A137" s="16"/>
      <c r="B137" s="15"/>
      <c r="C137" s="15"/>
      <c r="D137" s="25"/>
      <c r="E137" s="24"/>
      <c r="F137" s="23"/>
      <c r="G137" s="58"/>
      <c r="H137" s="58"/>
      <c r="I137" s="58"/>
      <c r="J137" s="25"/>
      <c r="K137" s="24"/>
      <c r="L137" s="23"/>
      <c r="M137" s="25"/>
      <c r="N137" s="58"/>
      <c r="O137" s="58"/>
      <c r="P137" s="25"/>
      <c r="Q137" s="24"/>
      <c r="R137" s="23"/>
      <c r="S137" s="58"/>
      <c r="T137" s="58"/>
      <c r="U137" s="58"/>
      <c r="V137" s="25"/>
      <c r="W137" s="24"/>
      <c r="X137" s="23"/>
      <c r="Y137" s="57"/>
      <c r="Z137" s="57"/>
      <c r="AA137" s="21"/>
    </row>
    <row r="138" spans="1:27" s="1" customFormat="1" x14ac:dyDescent="0.2">
      <c r="A138" s="16" t="s">
        <v>47</v>
      </c>
      <c r="B138" s="80">
        <v>3100</v>
      </c>
      <c r="C138" s="80">
        <v>5</v>
      </c>
      <c r="D138" s="72">
        <v>19</v>
      </c>
      <c r="E138" s="71">
        <v>43</v>
      </c>
      <c r="F138" s="112">
        <f>D138+E138</f>
        <v>62</v>
      </c>
      <c r="G138" s="79">
        <v>2</v>
      </c>
      <c r="H138" s="79">
        <v>1</v>
      </c>
      <c r="I138" s="78">
        <f>G138+H138</f>
        <v>3</v>
      </c>
      <c r="J138" s="72">
        <v>0</v>
      </c>
      <c r="K138" s="71">
        <v>0</v>
      </c>
      <c r="L138" s="70">
        <f>J138+K138</f>
        <v>0</v>
      </c>
      <c r="M138" s="72">
        <v>4</v>
      </c>
      <c r="N138" s="79">
        <v>2</v>
      </c>
      <c r="O138" s="78">
        <f>M138+N138</f>
        <v>6</v>
      </c>
      <c r="P138" s="72">
        <v>0</v>
      </c>
      <c r="Q138" s="71">
        <v>0</v>
      </c>
      <c r="R138" s="70">
        <f>P138+Q138</f>
        <v>0</v>
      </c>
      <c r="S138" s="79">
        <v>2</v>
      </c>
      <c r="T138" s="79">
        <v>0</v>
      </c>
      <c r="U138" s="78">
        <f>S138+T138</f>
        <v>2</v>
      </c>
      <c r="V138" s="72">
        <v>6</v>
      </c>
      <c r="W138" s="71">
        <v>3</v>
      </c>
      <c r="X138" s="70">
        <f>V138+W138</f>
        <v>9</v>
      </c>
      <c r="Y138" s="76">
        <f t="shared" ref="Y138:AA139" si="125">D138+G138+J138+M138+P138+S138+V138</f>
        <v>33</v>
      </c>
      <c r="Z138" s="76">
        <f t="shared" si="125"/>
        <v>49</v>
      </c>
      <c r="AA138" s="67">
        <f t="shared" si="125"/>
        <v>82</v>
      </c>
    </row>
    <row r="139" spans="1:27" s="1" customFormat="1" ht="13.5" thickBot="1" x14ac:dyDescent="0.25">
      <c r="A139" s="27" t="s">
        <v>46</v>
      </c>
      <c r="B139" s="75">
        <v>3150</v>
      </c>
      <c r="C139" s="75">
        <v>5</v>
      </c>
      <c r="D139" s="72">
        <v>0</v>
      </c>
      <c r="E139" s="71">
        <v>0</v>
      </c>
      <c r="F139" s="112">
        <f>D139+E139</f>
        <v>0</v>
      </c>
      <c r="G139" s="71">
        <v>0</v>
      </c>
      <c r="H139" s="71">
        <v>0</v>
      </c>
      <c r="I139" s="73">
        <f>G139+H139</f>
        <v>0</v>
      </c>
      <c r="J139" s="72">
        <v>0</v>
      </c>
      <c r="K139" s="71">
        <v>0</v>
      </c>
      <c r="L139" s="70">
        <f>J139+K139</f>
        <v>0</v>
      </c>
      <c r="M139" s="72">
        <v>0</v>
      </c>
      <c r="N139" s="71">
        <v>0</v>
      </c>
      <c r="O139" s="73">
        <f>M139+N139</f>
        <v>0</v>
      </c>
      <c r="P139" s="72">
        <v>0</v>
      </c>
      <c r="Q139" s="71">
        <v>0</v>
      </c>
      <c r="R139" s="70">
        <f>P139+Q139</f>
        <v>0</v>
      </c>
      <c r="S139" s="71">
        <v>0</v>
      </c>
      <c r="T139" s="71">
        <v>0</v>
      </c>
      <c r="U139" s="73">
        <f>S139+T139</f>
        <v>0</v>
      </c>
      <c r="V139" s="72">
        <v>0</v>
      </c>
      <c r="W139" s="71">
        <v>0</v>
      </c>
      <c r="X139" s="70">
        <f>V139+W139</f>
        <v>0</v>
      </c>
      <c r="Y139" s="76">
        <f t="shared" si="125"/>
        <v>0</v>
      </c>
      <c r="Z139" s="76">
        <f t="shared" si="125"/>
        <v>0</v>
      </c>
      <c r="AA139" s="67">
        <f t="shared" si="125"/>
        <v>0</v>
      </c>
    </row>
    <row r="140" spans="1:27" s="1" customFormat="1" ht="13.5" thickBot="1" x14ac:dyDescent="0.25">
      <c r="A140" s="77" t="s">
        <v>45</v>
      </c>
      <c r="B140" s="7"/>
      <c r="C140" s="7"/>
      <c r="D140" s="103">
        <f t="shared" ref="D140:X140" si="126">SUBTOTAL(9,D138:D139)</f>
        <v>19</v>
      </c>
      <c r="E140" s="102">
        <f t="shared" si="126"/>
        <v>43</v>
      </c>
      <c r="F140" s="111">
        <f t="shared" si="126"/>
        <v>62</v>
      </c>
      <c r="G140" s="5">
        <f t="shared" si="126"/>
        <v>2</v>
      </c>
      <c r="H140" s="5">
        <f t="shared" si="126"/>
        <v>1</v>
      </c>
      <c r="I140" s="5">
        <f t="shared" si="126"/>
        <v>3</v>
      </c>
      <c r="J140" s="66">
        <f t="shared" si="126"/>
        <v>0</v>
      </c>
      <c r="K140" s="5">
        <f t="shared" si="126"/>
        <v>0</v>
      </c>
      <c r="L140" s="4">
        <f t="shared" si="126"/>
        <v>0</v>
      </c>
      <c r="M140" s="66">
        <f t="shared" si="126"/>
        <v>4</v>
      </c>
      <c r="N140" s="5">
        <f t="shared" si="126"/>
        <v>2</v>
      </c>
      <c r="O140" s="5">
        <f t="shared" si="126"/>
        <v>6</v>
      </c>
      <c r="P140" s="66">
        <f t="shared" si="126"/>
        <v>0</v>
      </c>
      <c r="Q140" s="5">
        <f t="shared" si="126"/>
        <v>0</v>
      </c>
      <c r="R140" s="4">
        <f t="shared" si="126"/>
        <v>0</v>
      </c>
      <c r="S140" s="5">
        <f t="shared" si="126"/>
        <v>2</v>
      </c>
      <c r="T140" s="5">
        <f t="shared" si="126"/>
        <v>0</v>
      </c>
      <c r="U140" s="5">
        <f t="shared" si="126"/>
        <v>2</v>
      </c>
      <c r="V140" s="66">
        <f t="shared" si="126"/>
        <v>6</v>
      </c>
      <c r="W140" s="5">
        <f t="shared" si="126"/>
        <v>3</v>
      </c>
      <c r="X140" s="4">
        <f t="shared" si="126"/>
        <v>9</v>
      </c>
      <c r="Y140" s="3">
        <f>D140+G140+J140+M140+P140+S140+V140</f>
        <v>33</v>
      </c>
      <c r="Z140" s="3">
        <f>E140+H140+K140+N140+Q140+T140+W140</f>
        <v>49</v>
      </c>
      <c r="AA140" s="2">
        <f>SUBTOTAL(9,AA138:AA139)</f>
        <v>82</v>
      </c>
    </row>
    <row r="141" spans="1:27" x14ac:dyDescent="0.2">
      <c r="A141" s="16"/>
      <c r="B141" s="15"/>
      <c r="C141" s="15"/>
      <c r="D141" s="25"/>
      <c r="E141" s="24"/>
      <c r="F141" s="23"/>
      <c r="G141" s="58"/>
      <c r="H141" s="58"/>
      <c r="I141" s="58"/>
      <c r="J141" s="25"/>
      <c r="K141" s="24"/>
      <c r="L141" s="23"/>
      <c r="M141" s="25"/>
      <c r="N141" s="58"/>
      <c r="O141" s="58"/>
      <c r="P141" s="25"/>
      <c r="Q141" s="24"/>
      <c r="R141" s="23"/>
      <c r="S141" s="58"/>
      <c r="T141" s="58"/>
      <c r="U141" s="58"/>
      <c r="V141" s="25"/>
      <c r="W141" s="24"/>
      <c r="X141" s="23"/>
      <c r="Y141" s="57"/>
      <c r="Z141" s="57"/>
      <c r="AA141" s="21"/>
    </row>
    <row r="142" spans="1:27" s="1" customFormat="1" x14ac:dyDescent="0.2">
      <c r="A142" s="16" t="s">
        <v>44</v>
      </c>
      <c r="B142" s="80">
        <v>3700</v>
      </c>
      <c r="C142" s="80">
        <v>5</v>
      </c>
      <c r="D142" s="72">
        <v>4</v>
      </c>
      <c r="E142" s="71">
        <v>1</v>
      </c>
      <c r="F142" s="70">
        <f>D142+E142</f>
        <v>5</v>
      </c>
      <c r="G142" s="79">
        <v>0</v>
      </c>
      <c r="H142" s="79">
        <v>0</v>
      </c>
      <c r="I142" s="78">
        <f>G142+H142</f>
        <v>0</v>
      </c>
      <c r="J142" s="72">
        <v>0</v>
      </c>
      <c r="K142" s="71">
        <v>0</v>
      </c>
      <c r="L142" s="70">
        <f>J142+K142</f>
        <v>0</v>
      </c>
      <c r="M142" s="72">
        <v>0</v>
      </c>
      <c r="N142" s="79">
        <v>0</v>
      </c>
      <c r="O142" s="78">
        <f>M142+N142</f>
        <v>0</v>
      </c>
      <c r="P142" s="72">
        <v>1</v>
      </c>
      <c r="Q142" s="71">
        <v>0</v>
      </c>
      <c r="R142" s="70">
        <f>P142+Q142</f>
        <v>1</v>
      </c>
      <c r="S142" s="79">
        <v>0</v>
      </c>
      <c r="T142" s="79">
        <v>0</v>
      </c>
      <c r="U142" s="78">
        <f>S142+T142</f>
        <v>0</v>
      </c>
      <c r="V142" s="72">
        <v>0</v>
      </c>
      <c r="W142" s="71">
        <v>0</v>
      </c>
      <c r="X142" s="70">
        <f>V142+W142</f>
        <v>0</v>
      </c>
      <c r="Y142" s="76">
        <f t="shared" ref="Y142:AA143" si="127">D142+G142+J142+M142+P142+S142+V142</f>
        <v>5</v>
      </c>
      <c r="Z142" s="76">
        <f t="shared" si="127"/>
        <v>1</v>
      </c>
      <c r="AA142" s="67">
        <f t="shared" si="127"/>
        <v>6</v>
      </c>
    </row>
    <row r="143" spans="1:27" s="1" customFormat="1" ht="13.5" thickBot="1" x14ac:dyDescent="0.25">
      <c r="A143" s="16" t="s">
        <v>43</v>
      </c>
      <c r="B143" s="80">
        <v>3705</v>
      </c>
      <c r="C143" s="80">
        <v>5</v>
      </c>
      <c r="D143" s="72">
        <v>1</v>
      </c>
      <c r="E143" s="71">
        <v>6</v>
      </c>
      <c r="F143" s="70">
        <f>D143+E143</f>
        <v>7</v>
      </c>
      <c r="G143" s="79">
        <v>0</v>
      </c>
      <c r="H143" s="79">
        <v>0</v>
      </c>
      <c r="I143" s="78">
        <f>G143+H143</f>
        <v>0</v>
      </c>
      <c r="J143" s="72">
        <v>0</v>
      </c>
      <c r="K143" s="71">
        <v>0</v>
      </c>
      <c r="L143" s="70">
        <f>J143+K143</f>
        <v>0</v>
      </c>
      <c r="M143" s="72">
        <v>0</v>
      </c>
      <c r="N143" s="79">
        <v>0</v>
      </c>
      <c r="O143" s="78">
        <f>M143+N143</f>
        <v>0</v>
      </c>
      <c r="P143" s="72">
        <v>0</v>
      </c>
      <c r="Q143" s="71">
        <v>0</v>
      </c>
      <c r="R143" s="70">
        <f>P143+Q143</f>
        <v>0</v>
      </c>
      <c r="S143" s="79">
        <v>1</v>
      </c>
      <c r="T143" s="79">
        <v>0</v>
      </c>
      <c r="U143" s="78">
        <f>S143+T143</f>
        <v>1</v>
      </c>
      <c r="V143" s="72">
        <v>0</v>
      </c>
      <c r="W143" s="71">
        <v>1</v>
      </c>
      <c r="X143" s="70">
        <f>V143+W143</f>
        <v>1</v>
      </c>
      <c r="Y143" s="76">
        <f t="shared" si="127"/>
        <v>2</v>
      </c>
      <c r="Z143" s="76">
        <f t="shared" si="127"/>
        <v>7</v>
      </c>
      <c r="AA143" s="67">
        <f t="shared" si="127"/>
        <v>9</v>
      </c>
    </row>
    <row r="144" spans="1:27" s="1" customFormat="1" ht="13.5" thickBot="1" x14ac:dyDescent="0.25">
      <c r="A144" s="77" t="s">
        <v>42</v>
      </c>
      <c r="B144" s="7"/>
      <c r="C144" s="7"/>
      <c r="D144" s="66">
        <f t="shared" ref="D144:X144" si="128">SUBTOTAL(9,D142:D143)</f>
        <v>5</v>
      </c>
      <c r="E144" s="5">
        <f t="shared" si="128"/>
        <v>7</v>
      </c>
      <c r="F144" s="4">
        <f t="shared" si="128"/>
        <v>12</v>
      </c>
      <c r="G144" s="5">
        <f t="shared" si="128"/>
        <v>0</v>
      </c>
      <c r="H144" s="5">
        <f t="shared" si="128"/>
        <v>0</v>
      </c>
      <c r="I144" s="5">
        <f t="shared" si="128"/>
        <v>0</v>
      </c>
      <c r="J144" s="66">
        <f t="shared" si="128"/>
        <v>0</v>
      </c>
      <c r="K144" s="5">
        <f t="shared" si="128"/>
        <v>0</v>
      </c>
      <c r="L144" s="4">
        <f t="shared" si="128"/>
        <v>0</v>
      </c>
      <c r="M144" s="66">
        <f t="shared" si="128"/>
        <v>0</v>
      </c>
      <c r="N144" s="5">
        <f t="shared" si="128"/>
        <v>0</v>
      </c>
      <c r="O144" s="5">
        <f t="shared" si="128"/>
        <v>0</v>
      </c>
      <c r="P144" s="66">
        <f t="shared" si="128"/>
        <v>1</v>
      </c>
      <c r="Q144" s="5">
        <f t="shared" si="128"/>
        <v>0</v>
      </c>
      <c r="R144" s="4">
        <f t="shared" si="128"/>
        <v>1</v>
      </c>
      <c r="S144" s="5">
        <f t="shared" si="128"/>
        <v>1</v>
      </c>
      <c r="T144" s="5">
        <f t="shared" si="128"/>
        <v>0</v>
      </c>
      <c r="U144" s="5">
        <f t="shared" si="128"/>
        <v>1</v>
      </c>
      <c r="V144" s="66">
        <f t="shared" si="128"/>
        <v>0</v>
      </c>
      <c r="W144" s="5">
        <f t="shared" si="128"/>
        <v>1</v>
      </c>
      <c r="X144" s="4">
        <f t="shared" si="128"/>
        <v>1</v>
      </c>
      <c r="Y144" s="3">
        <f>D144+G144+J144+M144+P144+S144+V144</f>
        <v>7</v>
      </c>
      <c r="Z144" s="3">
        <f>E144+H144+K144+N144+Q144+T144+W144</f>
        <v>8</v>
      </c>
      <c r="AA144" s="2">
        <f>SUBTOTAL(9,AA142:AA143)</f>
        <v>15</v>
      </c>
    </row>
    <row r="145" spans="1:27" x14ac:dyDescent="0.2">
      <c r="A145" s="16"/>
      <c r="B145" s="15"/>
      <c r="C145" s="15"/>
      <c r="D145" s="25"/>
      <c r="E145" s="24"/>
      <c r="F145" s="23"/>
      <c r="G145" s="58"/>
      <c r="H145" s="58"/>
      <c r="I145" s="58"/>
      <c r="J145" s="25"/>
      <c r="K145" s="24"/>
      <c r="L145" s="23"/>
      <c r="M145" s="25"/>
      <c r="N145" s="58"/>
      <c r="O145" s="58"/>
      <c r="P145" s="25"/>
      <c r="Q145" s="24"/>
      <c r="R145" s="23"/>
      <c r="S145" s="58"/>
      <c r="T145" s="58"/>
      <c r="U145" s="58"/>
      <c r="V145" s="25"/>
      <c r="W145" s="24"/>
      <c r="X145" s="23"/>
      <c r="Y145" s="57"/>
      <c r="Z145" s="57"/>
      <c r="AA145" s="21"/>
    </row>
    <row r="146" spans="1:27" s="1" customFormat="1" x14ac:dyDescent="0.2">
      <c r="A146" s="98" t="s">
        <v>41</v>
      </c>
      <c r="B146" s="15">
        <v>3200</v>
      </c>
      <c r="C146" s="15">
        <v>5</v>
      </c>
      <c r="D146" s="32">
        <v>13</v>
      </c>
      <c r="E146" s="31">
        <v>39</v>
      </c>
      <c r="F146" s="30">
        <f>D146+E146</f>
        <v>52</v>
      </c>
      <c r="G146" s="101">
        <v>0</v>
      </c>
      <c r="H146" s="101">
        <v>1</v>
      </c>
      <c r="I146" s="100">
        <f>G146+H146</f>
        <v>1</v>
      </c>
      <c r="J146" s="32">
        <v>0</v>
      </c>
      <c r="K146" s="31">
        <v>0</v>
      </c>
      <c r="L146" s="30">
        <f>J146+K146</f>
        <v>0</v>
      </c>
      <c r="M146" s="32">
        <v>1</v>
      </c>
      <c r="N146" s="101">
        <v>1</v>
      </c>
      <c r="O146" s="100">
        <f>M146+N146</f>
        <v>2</v>
      </c>
      <c r="P146" s="32">
        <v>0</v>
      </c>
      <c r="Q146" s="31">
        <v>1</v>
      </c>
      <c r="R146" s="30">
        <f>P146+Q146</f>
        <v>1</v>
      </c>
      <c r="S146" s="101">
        <v>0</v>
      </c>
      <c r="T146" s="101">
        <v>0</v>
      </c>
      <c r="U146" s="100">
        <f>S146+T146</f>
        <v>0</v>
      </c>
      <c r="V146" s="32">
        <v>1</v>
      </c>
      <c r="W146" s="31">
        <v>5</v>
      </c>
      <c r="X146" s="30">
        <f>V146+W146</f>
        <v>6</v>
      </c>
      <c r="Y146" s="99">
        <f>D146+G146+J146+M146+P146+S146+V146</f>
        <v>15</v>
      </c>
      <c r="Z146" s="99">
        <f>E146+H146+K146+N146+Q146+T146+W146</f>
        <v>47</v>
      </c>
      <c r="AA146" s="28">
        <f>F146+I146+L146+O146+R146+U146+X146</f>
        <v>62</v>
      </c>
    </row>
    <row r="147" spans="1:27" x14ac:dyDescent="0.2">
      <c r="A147" s="47"/>
      <c r="B147" s="26"/>
      <c r="C147" s="26"/>
      <c r="D147" s="25"/>
      <c r="E147" s="24"/>
      <c r="F147" s="23"/>
      <c r="G147" s="24"/>
      <c r="H147" s="24"/>
      <c r="I147" s="24"/>
      <c r="J147" s="25"/>
      <c r="K147" s="24"/>
      <c r="L147" s="23"/>
      <c r="M147" s="25"/>
      <c r="N147" s="24"/>
      <c r="O147" s="24"/>
      <c r="P147" s="25"/>
      <c r="Q147" s="24"/>
      <c r="R147" s="23"/>
      <c r="S147" s="24"/>
      <c r="T147" s="24"/>
      <c r="U147" s="24"/>
      <c r="V147" s="25"/>
      <c r="W147" s="24"/>
      <c r="X147" s="23"/>
      <c r="Y147" s="22"/>
      <c r="Z147" s="22"/>
      <c r="AA147" s="21"/>
    </row>
    <row r="148" spans="1:27" s="1" customFormat="1" x14ac:dyDescent="0.2">
      <c r="A148" s="47" t="s">
        <v>40</v>
      </c>
      <c r="B148" s="26">
        <v>3300</v>
      </c>
      <c r="C148" s="26">
        <v>5</v>
      </c>
      <c r="D148" s="32">
        <v>20</v>
      </c>
      <c r="E148" s="31">
        <v>22</v>
      </c>
      <c r="F148" s="30">
        <f>D148+E148</f>
        <v>42</v>
      </c>
      <c r="G148" s="31">
        <v>4</v>
      </c>
      <c r="H148" s="31">
        <v>2</v>
      </c>
      <c r="I148" s="34">
        <f>G148+H148</f>
        <v>6</v>
      </c>
      <c r="J148" s="32">
        <v>0</v>
      </c>
      <c r="K148" s="31">
        <v>0</v>
      </c>
      <c r="L148" s="30">
        <f>J148+K148</f>
        <v>0</v>
      </c>
      <c r="M148" s="32">
        <v>1</v>
      </c>
      <c r="N148" s="31">
        <v>1</v>
      </c>
      <c r="O148" s="34">
        <f>M148+N148</f>
        <v>2</v>
      </c>
      <c r="P148" s="32">
        <v>0</v>
      </c>
      <c r="Q148" s="31">
        <v>0</v>
      </c>
      <c r="R148" s="30">
        <f>P148+Q148</f>
        <v>0</v>
      </c>
      <c r="S148" s="31">
        <v>0</v>
      </c>
      <c r="T148" s="31">
        <v>0</v>
      </c>
      <c r="U148" s="34">
        <f>S148+T148</f>
        <v>0</v>
      </c>
      <c r="V148" s="32">
        <v>1</v>
      </c>
      <c r="W148" s="31">
        <v>3</v>
      </c>
      <c r="X148" s="30">
        <f>V148+W148</f>
        <v>4</v>
      </c>
      <c r="Y148" s="29">
        <f>D148+G148+J148+M148+P148+S148+V148</f>
        <v>26</v>
      </c>
      <c r="Z148" s="29">
        <f>E148+H148+K148+N148+Q148+T148+W148</f>
        <v>28</v>
      </c>
      <c r="AA148" s="28">
        <f>F148+I148+L148+O148+R148+U148+X148</f>
        <v>54</v>
      </c>
    </row>
    <row r="149" spans="1:27" x14ac:dyDescent="0.2">
      <c r="A149" s="47"/>
      <c r="B149" s="26"/>
      <c r="C149" s="26"/>
      <c r="D149" s="25"/>
      <c r="E149" s="24"/>
      <c r="F149" s="23"/>
      <c r="G149" s="24"/>
      <c r="H149" s="24"/>
      <c r="I149" s="24"/>
      <c r="J149" s="25"/>
      <c r="K149" s="24"/>
      <c r="L149" s="23"/>
      <c r="M149" s="25"/>
      <c r="N149" s="24"/>
      <c r="O149" s="24"/>
      <c r="P149" s="25"/>
      <c r="Q149" s="24"/>
      <c r="R149" s="23"/>
      <c r="S149" s="24"/>
      <c r="T149" s="24"/>
      <c r="U149" s="24"/>
      <c r="V149" s="25"/>
      <c r="W149" s="24"/>
      <c r="X149" s="23"/>
      <c r="Y149" s="22"/>
      <c r="Z149" s="22"/>
      <c r="AA149" s="21"/>
    </row>
    <row r="150" spans="1:27" s="49" customFormat="1" x14ac:dyDescent="0.2">
      <c r="A150" s="47" t="s">
        <v>39</v>
      </c>
      <c r="B150" s="26">
        <v>3500</v>
      </c>
      <c r="C150" s="26">
        <v>5</v>
      </c>
      <c r="D150" s="32">
        <v>3</v>
      </c>
      <c r="E150" s="31">
        <v>22</v>
      </c>
      <c r="F150" s="30">
        <f>D150+E150</f>
        <v>25</v>
      </c>
      <c r="G150" s="31">
        <v>2</v>
      </c>
      <c r="H150" s="31">
        <v>0</v>
      </c>
      <c r="I150" s="34">
        <f>G150+H150</f>
        <v>2</v>
      </c>
      <c r="J150" s="32">
        <v>0</v>
      </c>
      <c r="K150" s="31">
        <v>0</v>
      </c>
      <c r="L150" s="30">
        <f>J150+K150</f>
        <v>0</v>
      </c>
      <c r="M150" s="32">
        <v>0</v>
      </c>
      <c r="N150" s="31">
        <v>1</v>
      </c>
      <c r="O150" s="34">
        <f>M150+N150</f>
        <v>1</v>
      </c>
      <c r="P150" s="32">
        <v>2</v>
      </c>
      <c r="Q150" s="31">
        <v>0</v>
      </c>
      <c r="R150" s="30">
        <f>P150+Q150</f>
        <v>2</v>
      </c>
      <c r="S150" s="31">
        <v>0</v>
      </c>
      <c r="T150" s="31">
        <v>0</v>
      </c>
      <c r="U150" s="34">
        <f>S150+T150</f>
        <v>0</v>
      </c>
      <c r="V150" s="32">
        <v>0</v>
      </c>
      <c r="W150" s="31">
        <v>2</v>
      </c>
      <c r="X150" s="30">
        <f>V150+W150</f>
        <v>2</v>
      </c>
      <c r="Y150" s="29">
        <f>D150+G150+J150+M150+P150+S150+V150</f>
        <v>7</v>
      </c>
      <c r="Z150" s="29">
        <f>E150+H150+K150+N150+Q150+T150+W150</f>
        <v>25</v>
      </c>
      <c r="AA150" s="28">
        <f>F150+I150+L150+O150+R150+U150+X150</f>
        <v>32</v>
      </c>
    </row>
    <row r="151" spans="1:27" x14ac:dyDescent="0.2">
      <c r="A151" s="98"/>
      <c r="B151" s="15"/>
      <c r="C151" s="15"/>
      <c r="D151" s="25"/>
      <c r="E151" s="24"/>
      <c r="F151" s="23"/>
      <c r="G151" s="58"/>
      <c r="H151" s="58"/>
      <c r="I151" s="58"/>
      <c r="J151" s="25"/>
      <c r="K151" s="24"/>
      <c r="L151" s="23"/>
      <c r="M151" s="25"/>
      <c r="N151" s="58"/>
      <c r="O151" s="58"/>
      <c r="P151" s="25"/>
      <c r="Q151" s="24"/>
      <c r="R151" s="23"/>
      <c r="S151" s="58"/>
      <c r="T151" s="58"/>
      <c r="U151" s="58"/>
      <c r="V151" s="25"/>
      <c r="W151" s="24"/>
      <c r="X151" s="23"/>
      <c r="Y151" s="57"/>
      <c r="Z151" s="57"/>
      <c r="AA151" s="21"/>
    </row>
    <row r="152" spans="1:27" s="1" customFormat="1" ht="14.25" customHeight="1" x14ac:dyDescent="0.2">
      <c r="A152" s="47" t="s">
        <v>38</v>
      </c>
      <c r="B152" s="26">
        <v>3600</v>
      </c>
      <c r="C152" s="26">
        <v>5</v>
      </c>
      <c r="D152" s="32">
        <v>31</v>
      </c>
      <c r="E152" s="31">
        <v>23</v>
      </c>
      <c r="F152" s="30">
        <f>D152+E152</f>
        <v>54</v>
      </c>
      <c r="G152" s="31">
        <v>3</v>
      </c>
      <c r="H152" s="31">
        <v>1</v>
      </c>
      <c r="I152" s="34">
        <f>G152+H152</f>
        <v>4</v>
      </c>
      <c r="J152" s="32">
        <v>0</v>
      </c>
      <c r="K152" s="31">
        <v>0</v>
      </c>
      <c r="L152" s="34">
        <f>J152+K152</f>
        <v>0</v>
      </c>
      <c r="M152" s="32">
        <v>1</v>
      </c>
      <c r="N152" s="31">
        <v>2</v>
      </c>
      <c r="O152" s="34">
        <f>M152+N152</f>
        <v>3</v>
      </c>
      <c r="P152" s="32">
        <v>0</v>
      </c>
      <c r="Q152" s="31">
        <v>0</v>
      </c>
      <c r="R152" s="30">
        <f>P152+Q152</f>
        <v>0</v>
      </c>
      <c r="S152" s="31">
        <v>2</v>
      </c>
      <c r="T152" s="31">
        <v>0</v>
      </c>
      <c r="U152" s="34">
        <f>S152+T152</f>
        <v>2</v>
      </c>
      <c r="V152" s="32">
        <v>1</v>
      </c>
      <c r="W152" s="31">
        <v>3</v>
      </c>
      <c r="X152" s="30">
        <f>V152+W152</f>
        <v>4</v>
      </c>
      <c r="Y152" s="29">
        <f>D152+G152+J152+M152+P152+S152+V152</f>
        <v>38</v>
      </c>
      <c r="Z152" s="29">
        <f>E152+H152+K152+N152+Q152+T152+W152</f>
        <v>29</v>
      </c>
      <c r="AA152" s="28">
        <f>F152+I152+L152+O152+R152+U152+X152</f>
        <v>67</v>
      </c>
    </row>
    <row r="153" spans="1:27" x14ac:dyDescent="0.2">
      <c r="A153" s="98"/>
      <c r="B153" s="15"/>
      <c r="C153" s="15"/>
      <c r="D153" s="25"/>
      <c r="E153" s="24"/>
      <c r="F153" s="23"/>
      <c r="G153" s="58"/>
      <c r="H153" s="58"/>
      <c r="I153" s="58"/>
      <c r="J153" s="25"/>
      <c r="K153" s="24"/>
      <c r="L153" s="23"/>
      <c r="M153" s="25"/>
      <c r="N153" s="58"/>
      <c r="O153" s="58"/>
      <c r="P153" s="25"/>
      <c r="Q153" s="24"/>
      <c r="R153" s="23"/>
      <c r="S153" s="58"/>
      <c r="T153" s="58"/>
      <c r="U153" s="58"/>
      <c r="V153" s="25"/>
      <c r="W153" s="24"/>
      <c r="X153" s="23"/>
      <c r="Y153" s="57"/>
      <c r="Z153" s="57"/>
      <c r="AA153" s="21"/>
    </row>
    <row r="154" spans="1:27" s="1" customFormat="1" x14ac:dyDescent="0.2">
      <c r="A154" s="98" t="s">
        <v>37</v>
      </c>
      <c r="B154" s="15">
        <v>3400</v>
      </c>
      <c r="C154" s="15">
        <v>5</v>
      </c>
      <c r="D154" s="32">
        <v>12</v>
      </c>
      <c r="E154" s="31">
        <v>1</v>
      </c>
      <c r="F154" s="30">
        <f>D154+E154</f>
        <v>13</v>
      </c>
      <c r="G154" s="101">
        <v>0</v>
      </c>
      <c r="H154" s="101">
        <v>0</v>
      </c>
      <c r="I154" s="100">
        <f>G154+H154</f>
        <v>0</v>
      </c>
      <c r="J154" s="32">
        <v>0</v>
      </c>
      <c r="K154" s="31">
        <v>0</v>
      </c>
      <c r="L154" s="34">
        <f>J154+K154</f>
        <v>0</v>
      </c>
      <c r="M154" s="32">
        <v>2</v>
      </c>
      <c r="N154" s="101">
        <v>1</v>
      </c>
      <c r="O154" s="100">
        <f>M154+N154</f>
        <v>3</v>
      </c>
      <c r="P154" s="32">
        <v>1</v>
      </c>
      <c r="Q154" s="31">
        <v>0</v>
      </c>
      <c r="R154" s="30">
        <f>P154+Q154</f>
        <v>1</v>
      </c>
      <c r="S154" s="101">
        <v>0</v>
      </c>
      <c r="T154" s="101">
        <v>0</v>
      </c>
      <c r="U154" s="100">
        <f>S154+T154</f>
        <v>0</v>
      </c>
      <c r="V154" s="32">
        <v>2</v>
      </c>
      <c r="W154" s="31">
        <v>0</v>
      </c>
      <c r="X154" s="30">
        <f>V154+W154</f>
        <v>2</v>
      </c>
      <c r="Y154" s="99">
        <f>D154+G154+J154+M154+P154+S154+V154</f>
        <v>17</v>
      </c>
      <c r="Z154" s="99">
        <f>E154+H154+K154+N154+Q154+T154+W154</f>
        <v>2</v>
      </c>
      <c r="AA154" s="28">
        <f>F154+I154+L154+O154+R154+U154+X154</f>
        <v>19</v>
      </c>
    </row>
    <row r="155" spans="1:27" x14ac:dyDescent="0.2">
      <c r="A155" s="47"/>
      <c r="B155" s="26"/>
      <c r="C155" s="26"/>
      <c r="D155" s="25"/>
      <c r="E155" s="24"/>
      <c r="F155" s="23"/>
      <c r="G155" s="24"/>
      <c r="H155" s="24"/>
      <c r="I155" s="24"/>
      <c r="J155" s="25"/>
      <c r="K155" s="24"/>
      <c r="L155" s="23"/>
      <c r="M155" s="25"/>
      <c r="N155" s="24"/>
      <c r="O155" s="24"/>
      <c r="P155" s="25"/>
      <c r="Q155" s="24"/>
      <c r="R155" s="23"/>
      <c r="S155" s="24"/>
      <c r="T155" s="24"/>
      <c r="U155" s="24"/>
      <c r="V155" s="25"/>
      <c r="W155" s="24"/>
      <c r="X155" s="23"/>
      <c r="Y155" s="22"/>
      <c r="Z155" s="22"/>
      <c r="AA155" s="21"/>
    </row>
    <row r="156" spans="1:27" s="1" customFormat="1" x14ac:dyDescent="0.2">
      <c r="A156" s="98" t="s">
        <v>36</v>
      </c>
      <c r="B156" s="15">
        <v>3806</v>
      </c>
      <c r="C156" s="15">
        <v>5</v>
      </c>
      <c r="D156" s="32">
        <v>2</v>
      </c>
      <c r="E156" s="31">
        <v>5</v>
      </c>
      <c r="F156" s="30">
        <f>D156+E156</f>
        <v>7</v>
      </c>
      <c r="G156" s="101">
        <v>0</v>
      </c>
      <c r="H156" s="101">
        <v>0</v>
      </c>
      <c r="I156" s="100">
        <f>G156+H156</f>
        <v>0</v>
      </c>
      <c r="J156" s="32">
        <v>0</v>
      </c>
      <c r="K156" s="31">
        <v>0</v>
      </c>
      <c r="L156" s="34">
        <f>J156+K156</f>
        <v>0</v>
      </c>
      <c r="M156" s="32">
        <v>0</v>
      </c>
      <c r="N156" s="101">
        <v>0</v>
      </c>
      <c r="O156" s="100">
        <f>M156+N156</f>
        <v>0</v>
      </c>
      <c r="P156" s="32">
        <v>0</v>
      </c>
      <c r="Q156" s="31">
        <v>0</v>
      </c>
      <c r="R156" s="30">
        <f>P156+Q156</f>
        <v>0</v>
      </c>
      <c r="S156" s="101">
        <v>0</v>
      </c>
      <c r="T156" s="101">
        <v>0</v>
      </c>
      <c r="U156" s="100">
        <f>S156+T156</f>
        <v>0</v>
      </c>
      <c r="V156" s="32">
        <v>0</v>
      </c>
      <c r="W156" s="31">
        <v>1</v>
      </c>
      <c r="X156" s="30">
        <f>V156+W156</f>
        <v>1</v>
      </c>
      <c r="Y156" s="99">
        <f>D156+G156+J156+M156+P156+S156+V156</f>
        <v>2</v>
      </c>
      <c r="Z156" s="99">
        <f>E156+H156+K156+N156+Q156+T156+W156</f>
        <v>6</v>
      </c>
      <c r="AA156" s="28">
        <f>F156+I156+L156+O156+R156+U156+X156</f>
        <v>8</v>
      </c>
    </row>
    <row r="157" spans="1:27" ht="13.5" thickBot="1" x14ac:dyDescent="0.25">
      <c r="A157" s="16"/>
      <c r="B157" s="15"/>
      <c r="C157" s="15"/>
      <c r="D157" s="55"/>
      <c r="E157" s="54"/>
      <c r="F157" s="23"/>
      <c r="G157" s="58"/>
      <c r="H157" s="58"/>
      <c r="I157" s="58"/>
      <c r="J157" s="25"/>
      <c r="K157" s="24"/>
      <c r="L157" s="23"/>
      <c r="M157" s="25"/>
      <c r="N157" s="58"/>
      <c r="O157" s="58"/>
      <c r="P157" s="25"/>
      <c r="Q157" s="24"/>
      <c r="R157" s="23"/>
      <c r="S157" s="58"/>
      <c r="T157" s="58"/>
      <c r="U157" s="58"/>
      <c r="V157" s="25"/>
      <c r="W157" s="24"/>
      <c r="X157" s="23"/>
      <c r="Y157" s="57"/>
      <c r="Z157" s="57"/>
      <c r="AA157" s="21"/>
    </row>
    <row r="158" spans="1:27" s="1" customFormat="1" ht="13.5" thickBot="1" x14ac:dyDescent="0.25">
      <c r="A158" s="110" t="s">
        <v>35</v>
      </c>
      <c r="B158" s="109"/>
      <c r="C158" s="109"/>
      <c r="D158" s="108">
        <f t="shared" ref="D158:X158" si="129">SUBTOTAL(9,D136:D157)</f>
        <v>105</v>
      </c>
      <c r="E158" s="107">
        <f t="shared" si="129"/>
        <v>162</v>
      </c>
      <c r="F158" s="106">
        <f t="shared" si="129"/>
        <v>267</v>
      </c>
      <c r="G158" s="107">
        <f t="shared" si="129"/>
        <v>11</v>
      </c>
      <c r="H158" s="107">
        <f t="shared" si="129"/>
        <v>5</v>
      </c>
      <c r="I158" s="106">
        <f t="shared" si="129"/>
        <v>16</v>
      </c>
      <c r="J158" s="108">
        <f t="shared" si="129"/>
        <v>0</v>
      </c>
      <c r="K158" s="107">
        <f t="shared" si="129"/>
        <v>0</v>
      </c>
      <c r="L158" s="106">
        <f t="shared" si="129"/>
        <v>0</v>
      </c>
      <c r="M158" s="108">
        <f t="shared" si="129"/>
        <v>9</v>
      </c>
      <c r="N158" s="107">
        <f t="shared" si="129"/>
        <v>8</v>
      </c>
      <c r="O158" s="107">
        <f t="shared" si="129"/>
        <v>17</v>
      </c>
      <c r="P158" s="108">
        <f t="shared" si="129"/>
        <v>4</v>
      </c>
      <c r="Q158" s="107">
        <f t="shared" si="129"/>
        <v>1</v>
      </c>
      <c r="R158" s="106">
        <f t="shared" si="129"/>
        <v>5</v>
      </c>
      <c r="S158" s="107">
        <f t="shared" si="129"/>
        <v>5</v>
      </c>
      <c r="T158" s="107">
        <f t="shared" si="129"/>
        <v>0</v>
      </c>
      <c r="U158" s="106">
        <f t="shared" si="129"/>
        <v>5</v>
      </c>
      <c r="V158" s="108">
        <f t="shared" si="129"/>
        <v>11</v>
      </c>
      <c r="W158" s="107">
        <f t="shared" si="129"/>
        <v>18</v>
      </c>
      <c r="X158" s="106">
        <f t="shared" si="129"/>
        <v>29</v>
      </c>
      <c r="Y158" s="105">
        <f>Y156+Y154+Y152+Y150+Y148+Y146+Y144+Y140</f>
        <v>145</v>
      </c>
      <c r="Z158" s="105">
        <f>Z156+Z154+Z152+Z150+Z148+Z146+Z144+Z140</f>
        <v>194</v>
      </c>
      <c r="AA158" s="104">
        <f>AA156+AA154+AA152+AA150+AA148+AA146+AA144+AA140</f>
        <v>339</v>
      </c>
    </row>
    <row r="159" spans="1:27" s="35" customFormat="1" ht="13.5" thickBot="1" x14ac:dyDescent="0.25">
      <c r="A159" s="77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8"/>
      <c r="Z159" s="88"/>
      <c r="AA159" s="87"/>
    </row>
    <row r="160" spans="1:27" s="1" customFormat="1" ht="13.5" thickBot="1" x14ac:dyDescent="0.25">
      <c r="A160" s="227" t="s">
        <v>34</v>
      </c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9"/>
    </row>
    <row r="161" spans="1:27" x14ac:dyDescent="0.2">
      <c r="A161" s="16"/>
      <c r="B161" s="15"/>
      <c r="C161" s="15"/>
      <c r="D161" s="25"/>
      <c r="E161" s="24"/>
      <c r="F161" s="23"/>
      <c r="G161" s="58"/>
      <c r="H161" s="58"/>
      <c r="I161" s="58"/>
      <c r="J161" s="25"/>
      <c r="K161" s="24"/>
      <c r="L161" s="23"/>
      <c r="M161" s="25"/>
      <c r="N161" s="58"/>
      <c r="O161" s="58"/>
      <c r="P161" s="25"/>
      <c r="Q161" s="24"/>
      <c r="R161" s="23"/>
      <c r="S161" s="58"/>
      <c r="T161" s="58"/>
      <c r="U161" s="58"/>
      <c r="V161" s="25"/>
      <c r="W161" s="24"/>
      <c r="X161" s="23"/>
      <c r="Y161" s="57"/>
      <c r="Z161" s="57"/>
      <c r="AA161" s="21"/>
    </row>
    <row r="162" spans="1:27" s="1" customFormat="1" x14ac:dyDescent="0.2">
      <c r="A162" s="16" t="s">
        <v>33</v>
      </c>
      <c r="B162" s="15">
        <v>4320</v>
      </c>
      <c r="C162" s="15">
        <v>5</v>
      </c>
      <c r="D162" s="32">
        <v>46</v>
      </c>
      <c r="E162" s="31">
        <v>13</v>
      </c>
      <c r="F162" s="30">
        <f>D162+E162</f>
        <v>59</v>
      </c>
      <c r="G162" s="101">
        <v>12</v>
      </c>
      <c r="H162" s="101">
        <v>3</v>
      </c>
      <c r="I162" s="100">
        <f>G162+H162</f>
        <v>15</v>
      </c>
      <c r="J162" s="32">
        <v>0</v>
      </c>
      <c r="K162" s="31">
        <v>0</v>
      </c>
      <c r="L162" s="100">
        <f>J162+K162</f>
        <v>0</v>
      </c>
      <c r="M162" s="32">
        <v>2</v>
      </c>
      <c r="N162" s="101">
        <v>4</v>
      </c>
      <c r="O162" s="100">
        <f>M162+N162</f>
        <v>6</v>
      </c>
      <c r="P162" s="32">
        <v>1</v>
      </c>
      <c r="Q162" s="31">
        <v>0</v>
      </c>
      <c r="R162" s="30">
        <f>P162+Q162</f>
        <v>1</v>
      </c>
      <c r="S162" s="101">
        <v>0</v>
      </c>
      <c r="T162" s="101">
        <v>0</v>
      </c>
      <c r="U162" s="30">
        <f>S162+T162</f>
        <v>0</v>
      </c>
      <c r="V162" s="32">
        <v>3</v>
      </c>
      <c r="W162" s="31">
        <v>0</v>
      </c>
      <c r="X162" s="30">
        <f>V162+W162</f>
        <v>3</v>
      </c>
      <c r="Y162" s="99">
        <f t="shared" ref="Y162:AA163" si="130">D162+G162+J162+M162+P162+S162+V162</f>
        <v>64</v>
      </c>
      <c r="Z162" s="99">
        <f t="shared" si="130"/>
        <v>20</v>
      </c>
      <c r="AA162" s="28">
        <f t="shared" si="130"/>
        <v>84</v>
      </c>
    </row>
    <row r="163" spans="1:27" s="1" customFormat="1" ht="13.5" thickBot="1" x14ac:dyDescent="0.25">
      <c r="A163" s="16" t="s">
        <v>32</v>
      </c>
      <c r="B163" s="15">
        <v>4330</v>
      </c>
      <c r="C163" s="15">
        <v>5</v>
      </c>
      <c r="D163" s="32">
        <v>0</v>
      </c>
      <c r="E163" s="31">
        <v>0</v>
      </c>
      <c r="F163" s="30">
        <f>D163+E163</f>
        <v>0</v>
      </c>
      <c r="G163" s="101">
        <v>0</v>
      </c>
      <c r="H163" s="101">
        <v>0</v>
      </c>
      <c r="I163" s="100">
        <f>G163+H163</f>
        <v>0</v>
      </c>
      <c r="J163" s="32">
        <v>0</v>
      </c>
      <c r="K163" s="31">
        <v>0</v>
      </c>
      <c r="L163" s="30">
        <f>J163+K163</f>
        <v>0</v>
      </c>
      <c r="M163" s="32">
        <v>0</v>
      </c>
      <c r="N163" s="101">
        <v>0</v>
      </c>
      <c r="O163" s="100">
        <f>M163+N163</f>
        <v>0</v>
      </c>
      <c r="P163" s="32">
        <v>0</v>
      </c>
      <c r="Q163" s="31">
        <v>0</v>
      </c>
      <c r="R163" s="30">
        <f>P163+Q163</f>
        <v>0</v>
      </c>
      <c r="S163" s="101">
        <v>0</v>
      </c>
      <c r="T163" s="101">
        <v>0</v>
      </c>
      <c r="U163" s="100">
        <f>S163+T163</f>
        <v>0</v>
      </c>
      <c r="V163" s="32">
        <v>0</v>
      </c>
      <c r="W163" s="31">
        <v>0</v>
      </c>
      <c r="X163" s="30">
        <f>V163+W163</f>
        <v>0</v>
      </c>
      <c r="Y163" s="99">
        <f t="shared" si="130"/>
        <v>0</v>
      </c>
      <c r="Z163" s="99">
        <f t="shared" si="130"/>
        <v>0</v>
      </c>
      <c r="AA163" s="28">
        <f t="shared" si="130"/>
        <v>0</v>
      </c>
    </row>
    <row r="164" spans="1:27" s="1" customFormat="1" ht="13.5" thickBot="1" x14ac:dyDescent="0.25">
      <c r="A164" s="77" t="s">
        <v>31</v>
      </c>
      <c r="B164" s="7"/>
      <c r="C164" s="7"/>
      <c r="D164" s="66">
        <f t="shared" ref="D164:X164" si="131">SUBTOTAL(9,D162:D163)</f>
        <v>46</v>
      </c>
      <c r="E164" s="5">
        <f t="shared" si="131"/>
        <v>13</v>
      </c>
      <c r="F164" s="4">
        <f t="shared" si="131"/>
        <v>59</v>
      </c>
      <c r="G164" s="5">
        <f t="shared" si="131"/>
        <v>12</v>
      </c>
      <c r="H164" s="5">
        <f t="shared" si="131"/>
        <v>3</v>
      </c>
      <c r="I164" s="4">
        <f t="shared" si="131"/>
        <v>15</v>
      </c>
      <c r="J164" s="66">
        <f t="shared" si="131"/>
        <v>0</v>
      </c>
      <c r="K164" s="5">
        <f t="shared" si="131"/>
        <v>0</v>
      </c>
      <c r="L164" s="4">
        <f t="shared" si="131"/>
        <v>0</v>
      </c>
      <c r="M164" s="66">
        <f t="shared" si="131"/>
        <v>2</v>
      </c>
      <c r="N164" s="5">
        <f t="shared" si="131"/>
        <v>4</v>
      </c>
      <c r="O164" s="4">
        <f t="shared" si="131"/>
        <v>6</v>
      </c>
      <c r="P164" s="103">
        <f t="shared" si="131"/>
        <v>1</v>
      </c>
      <c r="Q164" s="102">
        <f t="shared" si="131"/>
        <v>0</v>
      </c>
      <c r="R164" s="4">
        <f t="shared" si="131"/>
        <v>1</v>
      </c>
      <c r="S164" s="5">
        <f t="shared" si="131"/>
        <v>0</v>
      </c>
      <c r="T164" s="5">
        <f t="shared" si="131"/>
        <v>0</v>
      </c>
      <c r="U164" s="4">
        <f t="shared" si="131"/>
        <v>0</v>
      </c>
      <c r="V164" s="66">
        <f t="shared" si="131"/>
        <v>3</v>
      </c>
      <c r="W164" s="5">
        <f t="shared" si="131"/>
        <v>0</v>
      </c>
      <c r="X164" s="4">
        <f t="shared" si="131"/>
        <v>3</v>
      </c>
      <c r="Y164" s="3">
        <f>D164+G164+J164+M164+P164+S164+V164</f>
        <v>64</v>
      </c>
      <c r="Z164" s="3">
        <f>E164+H164+K164+N164+Q164+T164+W164</f>
        <v>20</v>
      </c>
      <c r="AA164" s="2">
        <f>SUBTOTAL(9,AA162:AA163)</f>
        <v>84</v>
      </c>
    </row>
    <row r="165" spans="1:27" x14ac:dyDescent="0.2">
      <c r="A165" s="16"/>
      <c r="B165" s="15"/>
      <c r="C165" s="15"/>
      <c r="D165" s="25"/>
      <c r="E165" s="24"/>
      <c r="F165" s="23"/>
      <c r="G165" s="58"/>
      <c r="H165" s="58"/>
      <c r="I165" s="58"/>
      <c r="J165" s="25"/>
      <c r="K165" s="24"/>
      <c r="L165" s="23"/>
      <c r="M165" s="25"/>
      <c r="N165" s="58"/>
      <c r="O165" s="58"/>
      <c r="P165" s="25"/>
      <c r="Q165" s="24"/>
      <c r="R165" s="23"/>
      <c r="S165" s="58"/>
      <c r="T165" s="58"/>
      <c r="U165" s="58"/>
      <c r="V165" s="25"/>
      <c r="W165" s="24"/>
      <c r="X165" s="23"/>
      <c r="Y165" s="57"/>
      <c r="Z165" s="57"/>
      <c r="AA165" s="21"/>
    </row>
    <row r="166" spans="1:27" s="1" customFormat="1" x14ac:dyDescent="0.2">
      <c r="A166" s="98" t="s">
        <v>30</v>
      </c>
      <c r="B166" s="15">
        <v>4120</v>
      </c>
      <c r="C166" s="15">
        <v>5</v>
      </c>
      <c r="D166" s="32">
        <v>145</v>
      </c>
      <c r="E166" s="31">
        <v>15</v>
      </c>
      <c r="F166" s="30">
        <f>D166+E166</f>
        <v>160</v>
      </c>
      <c r="G166" s="101">
        <v>4</v>
      </c>
      <c r="H166" s="101">
        <v>0</v>
      </c>
      <c r="I166" s="100">
        <f>G166+H166</f>
        <v>4</v>
      </c>
      <c r="J166" s="32">
        <v>0</v>
      </c>
      <c r="K166" s="31">
        <v>0</v>
      </c>
      <c r="L166" s="30">
        <f>J166+K166</f>
        <v>0</v>
      </c>
      <c r="M166" s="32">
        <v>1</v>
      </c>
      <c r="N166" s="101">
        <v>0</v>
      </c>
      <c r="O166" s="100">
        <f>M166+N166</f>
        <v>1</v>
      </c>
      <c r="P166" s="32">
        <v>1</v>
      </c>
      <c r="Q166" s="31">
        <v>0</v>
      </c>
      <c r="R166" s="30">
        <f>P166+Q166</f>
        <v>1</v>
      </c>
      <c r="S166" s="101">
        <v>0</v>
      </c>
      <c r="T166" s="101">
        <v>0</v>
      </c>
      <c r="U166" s="100">
        <f>S166+T166</f>
        <v>0</v>
      </c>
      <c r="V166" s="32">
        <v>5</v>
      </c>
      <c r="W166" s="31">
        <v>0</v>
      </c>
      <c r="X166" s="30">
        <f>V166+W166</f>
        <v>5</v>
      </c>
      <c r="Y166" s="99">
        <f>D166+G166+J166+M166+P166+S166+V166</f>
        <v>156</v>
      </c>
      <c r="Z166" s="99">
        <f>E166+H166+K166+N166+Q166+T166+W166</f>
        <v>15</v>
      </c>
      <c r="AA166" s="28">
        <f>F166+I166+L166+O166+R166+U166+X166</f>
        <v>171</v>
      </c>
    </row>
    <row r="167" spans="1:27" s="1" customFormat="1" ht="13.5" thickBot="1" x14ac:dyDescent="0.25">
      <c r="A167" s="16"/>
      <c r="B167" s="15"/>
      <c r="C167" s="15"/>
      <c r="D167" s="45"/>
      <c r="E167" s="47"/>
      <c r="F167" s="97"/>
      <c r="G167" s="98"/>
      <c r="H167" s="98"/>
      <c r="I167" s="98"/>
      <c r="J167" s="45"/>
      <c r="K167" s="47"/>
      <c r="L167" s="97"/>
      <c r="M167" s="45"/>
      <c r="N167" s="98"/>
      <c r="O167" s="98"/>
      <c r="P167" s="45"/>
      <c r="Q167" s="47"/>
      <c r="R167" s="97"/>
      <c r="S167" s="98"/>
      <c r="T167" s="98"/>
      <c r="U167" s="98"/>
      <c r="V167" s="45"/>
      <c r="W167" s="47"/>
      <c r="X167" s="97"/>
      <c r="Y167" s="96"/>
      <c r="Z167" s="96"/>
      <c r="AA167" s="95"/>
    </row>
    <row r="168" spans="1:27" s="1" customFormat="1" ht="13.5" thickBot="1" x14ac:dyDescent="0.25">
      <c r="A168" s="91" t="s">
        <v>29</v>
      </c>
      <c r="B168" s="94"/>
      <c r="C168" s="94">
        <v>5</v>
      </c>
      <c r="D168" s="93">
        <f t="shared" ref="D168:AA168" si="132">D166+D162+D163</f>
        <v>191</v>
      </c>
      <c r="E168" s="91">
        <f t="shared" si="132"/>
        <v>28</v>
      </c>
      <c r="F168" s="91">
        <f t="shared" si="132"/>
        <v>219</v>
      </c>
      <c r="G168" s="93">
        <f t="shared" si="132"/>
        <v>16</v>
      </c>
      <c r="H168" s="91">
        <f t="shared" si="132"/>
        <v>3</v>
      </c>
      <c r="I168" s="91">
        <f t="shared" si="132"/>
        <v>19</v>
      </c>
      <c r="J168" s="93">
        <f t="shared" si="132"/>
        <v>0</v>
      </c>
      <c r="K168" s="91">
        <f t="shared" si="132"/>
        <v>0</v>
      </c>
      <c r="L168" s="91">
        <f t="shared" si="132"/>
        <v>0</v>
      </c>
      <c r="M168" s="93">
        <f t="shared" si="132"/>
        <v>3</v>
      </c>
      <c r="N168" s="91">
        <f t="shared" si="132"/>
        <v>4</v>
      </c>
      <c r="O168" s="91">
        <f t="shared" si="132"/>
        <v>7</v>
      </c>
      <c r="P168" s="93">
        <f t="shared" si="132"/>
        <v>2</v>
      </c>
      <c r="Q168" s="91">
        <f t="shared" si="132"/>
        <v>0</v>
      </c>
      <c r="R168" s="91">
        <f t="shared" si="132"/>
        <v>2</v>
      </c>
      <c r="S168" s="93">
        <f t="shared" si="132"/>
        <v>0</v>
      </c>
      <c r="T168" s="91">
        <f t="shared" si="132"/>
        <v>0</v>
      </c>
      <c r="U168" s="91">
        <f t="shared" si="132"/>
        <v>0</v>
      </c>
      <c r="V168" s="93">
        <f t="shared" si="132"/>
        <v>8</v>
      </c>
      <c r="W168" s="91">
        <f t="shared" si="132"/>
        <v>0</v>
      </c>
      <c r="X168" s="91">
        <f t="shared" si="132"/>
        <v>8</v>
      </c>
      <c r="Y168" s="92">
        <f t="shared" si="132"/>
        <v>220</v>
      </c>
      <c r="Z168" s="91">
        <f t="shared" si="132"/>
        <v>35</v>
      </c>
      <c r="AA168" s="90">
        <f t="shared" si="132"/>
        <v>255</v>
      </c>
    </row>
    <row r="169" spans="1:27" s="35" customFormat="1" ht="13.5" thickBot="1" x14ac:dyDescent="0.25">
      <c r="A169" s="77"/>
      <c r="B169" s="7"/>
      <c r="C169" s="7"/>
      <c r="D169" s="89"/>
      <c r="E169" s="88"/>
      <c r="F169" s="87"/>
      <c r="G169" s="8"/>
      <c r="H169" s="88"/>
      <c r="I169" s="88"/>
      <c r="J169" s="77"/>
      <c r="K169" s="88"/>
      <c r="L169" s="88"/>
      <c r="M169" s="77"/>
      <c r="N169" s="88"/>
      <c r="O169" s="88"/>
      <c r="P169" s="77"/>
      <c r="Q169" s="88"/>
      <c r="R169" s="87"/>
      <c r="S169" s="8"/>
      <c r="T169" s="88"/>
      <c r="U169" s="88"/>
      <c r="V169" s="77"/>
      <c r="W169" s="88"/>
      <c r="X169" s="87"/>
      <c r="Y169" s="88"/>
      <c r="Z169" s="88"/>
      <c r="AA169" s="87"/>
    </row>
    <row r="170" spans="1:27" s="1" customFormat="1" ht="13.5" thickBot="1" x14ac:dyDescent="0.25">
      <c r="A170" s="85" t="s">
        <v>28</v>
      </c>
      <c r="B170" s="86"/>
      <c r="C170" s="86"/>
      <c r="D170" s="85"/>
      <c r="E170" s="84"/>
      <c r="F170" s="83"/>
      <c r="G170" s="84"/>
      <c r="H170" s="84"/>
      <c r="I170" s="84"/>
      <c r="J170" s="85"/>
      <c r="K170" s="84"/>
      <c r="L170" s="83"/>
      <c r="M170" s="85"/>
      <c r="N170" s="84"/>
      <c r="O170" s="84"/>
      <c r="P170" s="85"/>
      <c r="Q170" s="84"/>
      <c r="R170" s="83"/>
      <c r="S170" s="84"/>
      <c r="T170" s="84"/>
      <c r="U170" s="84"/>
      <c r="V170" s="85"/>
      <c r="W170" s="84"/>
      <c r="X170" s="83"/>
      <c r="Y170" s="82"/>
      <c r="Z170" s="82"/>
      <c r="AA170" s="81"/>
    </row>
    <row r="171" spans="1:27" x14ac:dyDescent="0.2">
      <c r="A171" s="16"/>
      <c r="B171" s="15"/>
      <c r="C171" s="15"/>
      <c r="D171" s="13"/>
      <c r="E171" s="12"/>
      <c r="F171" s="11"/>
      <c r="G171" s="14"/>
      <c r="H171" s="14"/>
      <c r="I171" s="14"/>
      <c r="J171" s="13"/>
      <c r="K171" s="12"/>
      <c r="L171" s="11"/>
      <c r="M171" s="13"/>
      <c r="N171" s="14"/>
      <c r="O171" s="14"/>
      <c r="P171" s="13"/>
      <c r="Q171" s="12"/>
      <c r="R171" s="11"/>
      <c r="S171" s="14"/>
      <c r="T171" s="14"/>
      <c r="U171" s="14"/>
      <c r="V171" s="13"/>
      <c r="W171" s="12"/>
      <c r="X171" s="11"/>
      <c r="Y171" s="10"/>
      <c r="Z171" s="10"/>
      <c r="AA171" s="9"/>
    </row>
    <row r="172" spans="1:27" s="1" customFormat="1" x14ac:dyDescent="0.2">
      <c r="A172" s="16" t="s">
        <v>27</v>
      </c>
      <c r="B172" s="80">
        <v>5020</v>
      </c>
      <c r="C172" s="80">
        <v>5</v>
      </c>
      <c r="D172" s="72">
        <v>3</v>
      </c>
      <c r="E172" s="71">
        <v>13</v>
      </c>
      <c r="F172" s="70">
        <f>D172+E172</f>
        <v>16</v>
      </c>
      <c r="G172" s="79">
        <v>0</v>
      </c>
      <c r="H172" s="79">
        <v>0</v>
      </c>
      <c r="I172" s="78">
        <f>G172+H172</f>
        <v>0</v>
      </c>
      <c r="J172" s="72">
        <v>0</v>
      </c>
      <c r="K172" s="71">
        <v>0</v>
      </c>
      <c r="L172" s="70">
        <f>J172+K172</f>
        <v>0</v>
      </c>
      <c r="M172" s="72">
        <v>0</v>
      </c>
      <c r="N172" s="79">
        <v>1</v>
      </c>
      <c r="O172" s="78">
        <f>M172+N172</f>
        <v>1</v>
      </c>
      <c r="P172" s="72">
        <v>0</v>
      </c>
      <c r="Q172" s="71">
        <v>0</v>
      </c>
      <c r="R172" s="70">
        <f>P172+Q172</f>
        <v>0</v>
      </c>
      <c r="S172" s="79">
        <v>0</v>
      </c>
      <c r="T172" s="79">
        <v>2</v>
      </c>
      <c r="U172" s="78">
        <f>S172+T172</f>
        <v>2</v>
      </c>
      <c r="V172" s="72">
        <v>0</v>
      </c>
      <c r="W172" s="71">
        <v>1</v>
      </c>
      <c r="X172" s="70">
        <f>V172+W172</f>
        <v>1</v>
      </c>
      <c r="Y172" s="76">
        <f t="shared" ref="Y172:Z175" si="133">D172+G172+J172+M172+P172+S172+V172</f>
        <v>3</v>
      </c>
      <c r="Z172" s="76">
        <f t="shared" si="133"/>
        <v>17</v>
      </c>
      <c r="AA172" s="67">
        <f>Y172+Z172</f>
        <v>20</v>
      </c>
    </row>
    <row r="173" spans="1:27" s="1" customFormat="1" x14ac:dyDescent="0.2">
      <c r="A173" s="16" t="s">
        <v>26</v>
      </c>
      <c r="B173" s="80">
        <v>5070</v>
      </c>
      <c r="C173" s="80">
        <v>5</v>
      </c>
      <c r="D173" s="72">
        <v>2</v>
      </c>
      <c r="E173" s="71">
        <v>14</v>
      </c>
      <c r="F173" s="70">
        <f>D173+E173</f>
        <v>16</v>
      </c>
      <c r="G173" s="79">
        <v>0</v>
      </c>
      <c r="H173" s="79">
        <v>1</v>
      </c>
      <c r="I173" s="70">
        <f>G173+H173</f>
        <v>1</v>
      </c>
      <c r="J173" s="72">
        <v>0</v>
      </c>
      <c r="K173" s="71">
        <v>0</v>
      </c>
      <c r="L173" s="70">
        <f>J173+K173</f>
        <v>0</v>
      </c>
      <c r="M173" s="72">
        <v>0</v>
      </c>
      <c r="N173" s="79">
        <v>1</v>
      </c>
      <c r="O173" s="70">
        <f>M173+N173</f>
        <v>1</v>
      </c>
      <c r="P173" s="72">
        <v>0</v>
      </c>
      <c r="Q173" s="71">
        <v>0</v>
      </c>
      <c r="R173" s="70">
        <f>P173+Q173</f>
        <v>0</v>
      </c>
      <c r="S173" s="79">
        <v>1</v>
      </c>
      <c r="T173" s="79">
        <v>0</v>
      </c>
      <c r="U173" s="70">
        <f>S173+T173</f>
        <v>1</v>
      </c>
      <c r="V173" s="72">
        <v>0</v>
      </c>
      <c r="W173" s="71">
        <v>6</v>
      </c>
      <c r="X173" s="70">
        <f>V173+W173</f>
        <v>6</v>
      </c>
      <c r="Y173" s="76">
        <f t="shared" si="133"/>
        <v>3</v>
      </c>
      <c r="Z173" s="76">
        <f t="shared" si="133"/>
        <v>22</v>
      </c>
      <c r="AA173" s="67">
        <f>Y173+Z173</f>
        <v>25</v>
      </c>
    </row>
    <row r="174" spans="1:27" s="1" customFormat="1" ht="13.5" thickBot="1" x14ac:dyDescent="0.25">
      <c r="A174" s="16" t="s">
        <v>25</v>
      </c>
      <c r="B174" s="80">
        <v>5120</v>
      </c>
      <c r="C174" s="80">
        <v>5</v>
      </c>
      <c r="D174" s="72">
        <v>1</v>
      </c>
      <c r="E174" s="71">
        <v>11</v>
      </c>
      <c r="F174" s="70">
        <f>D174+E174</f>
        <v>12</v>
      </c>
      <c r="G174" s="79">
        <v>0</v>
      </c>
      <c r="H174" s="79">
        <v>0</v>
      </c>
      <c r="I174" s="78">
        <f>G174+H174</f>
        <v>0</v>
      </c>
      <c r="J174" s="72">
        <v>0</v>
      </c>
      <c r="K174" s="71">
        <v>0</v>
      </c>
      <c r="L174" s="70">
        <f>J174+K174</f>
        <v>0</v>
      </c>
      <c r="M174" s="72">
        <v>0</v>
      </c>
      <c r="N174" s="79">
        <v>4</v>
      </c>
      <c r="O174" s="78">
        <f>M174+N174</f>
        <v>4</v>
      </c>
      <c r="P174" s="72">
        <v>0</v>
      </c>
      <c r="Q174" s="71">
        <v>0</v>
      </c>
      <c r="R174" s="70">
        <f>P174+Q174</f>
        <v>0</v>
      </c>
      <c r="S174" s="79">
        <v>0</v>
      </c>
      <c r="T174" s="79">
        <v>0</v>
      </c>
      <c r="U174" s="78">
        <f>S174+T174</f>
        <v>0</v>
      </c>
      <c r="V174" s="72">
        <v>0</v>
      </c>
      <c r="W174" s="71">
        <v>1</v>
      </c>
      <c r="X174" s="70">
        <f>V174+W174</f>
        <v>1</v>
      </c>
      <c r="Y174" s="76">
        <f t="shared" si="133"/>
        <v>1</v>
      </c>
      <c r="Z174" s="76">
        <f t="shared" si="133"/>
        <v>16</v>
      </c>
      <c r="AA174" s="67">
        <f>Y174+Z174</f>
        <v>17</v>
      </c>
    </row>
    <row r="175" spans="1:27" s="1" customFormat="1" ht="13.5" thickBot="1" x14ac:dyDescent="0.25">
      <c r="A175" s="77" t="s">
        <v>24</v>
      </c>
      <c r="B175" s="7"/>
      <c r="C175" s="7"/>
      <c r="D175" s="66">
        <f t="shared" ref="D175:X175" si="134">SUBTOTAL(9,D172:D174)</f>
        <v>6</v>
      </c>
      <c r="E175" s="5">
        <f t="shared" si="134"/>
        <v>38</v>
      </c>
      <c r="F175" s="4">
        <f t="shared" si="134"/>
        <v>44</v>
      </c>
      <c r="G175" s="66">
        <f t="shared" si="134"/>
        <v>0</v>
      </c>
      <c r="H175" s="5">
        <f t="shared" si="134"/>
        <v>1</v>
      </c>
      <c r="I175" s="4">
        <f t="shared" si="134"/>
        <v>1</v>
      </c>
      <c r="J175" s="66">
        <f t="shared" si="134"/>
        <v>0</v>
      </c>
      <c r="K175" s="5">
        <f t="shared" si="134"/>
        <v>0</v>
      </c>
      <c r="L175" s="4">
        <f t="shared" si="134"/>
        <v>0</v>
      </c>
      <c r="M175" s="66">
        <f t="shared" si="134"/>
        <v>0</v>
      </c>
      <c r="N175" s="5">
        <f t="shared" si="134"/>
        <v>6</v>
      </c>
      <c r="O175" s="4">
        <f t="shared" si="134"/>
        <v>6</v>
      </c>
      <c r="P175" s="66">
        <f t="shared" si="134"/>
        <v>0</v>
      </c>
      <c r="Q175" s="5">
        <f t="shared" si="134"/>
        <v>0</v>
      </c>
      <c r="R175" s="4">
        <f t="shared" si="134"/>
        <v>0</v>
      </c>
      <c r="S175" s="66">
        <f t="shared" si="134"/>
        <v>1</v>
      </c>
      <c r="T175" s="5">
        <f t="shared" si="134"/>
        <v>2</v>
      </c>
      <c r="U175" s="4">
        <f t="shared" si="134"/>
        <v>3</v>
      </c>
      <c r="V175" s="66">
        <f t="shared" si="134"/>
        <v>0</v>
      </c>
      <c r="W175" s="5">
        <f t="shared" si="134"/>
        <v>8</v>
      </c>
      <c r="X175" s="4">
        <f t="shared" si="134"/>
        <v>8</v>
      </c>
      <c r="Y175" s="65">
        <f t="shared" si="133"/>
        <v>7</v>
      </c>
      <c r="Z175" s="3">
        <f t="shared" si="133"/>
        <v>55</v>
      </c>
      <c r="AA175" s="2">
        <f>SUBTOTAL(9,AA172:AA174)</f>
        <v>62</v>
      </c>
    </row>
    <row r="176" spans="1:27" x14ac:dyDescent="0.2">
      <c r="A176" s="47"/>
      <c r="B176" s="26"/>
      <c r="C176" s="26"/>
      <c r="D176" s="25"/>
      <c r="E176" s="24"/>
      <c r="F176" s="23"/>
      <c r="G176" s="24"/>
      <c r="H176" s="24"/>
      <c r="I176" s="24"/>
      <c r="J176" s="25"/>
      <c r="K176" s="24"/>
      <c r="L176" s="23"/>
      <c r="M176" s="25"/>
      <c r="N176" s="24"/>
      <c r="O176" s="24"/>
      <c r="P176" s="25"/>
      <c r="Q176" s="24"/>
      <c r="R176" s="23"/>
      <c r="S176" s="24"/>
      <c r="T176" s="24"/>
      <c r="U176" s="24"/>
      <c r="V176" s="25"/>
      <c r="W176" s="24"/>
      <c r="X176" s="23"/>
      <c r="Y176" s="22"/>
      <c r="Z176" s="22"/>
      <c r="AA176" s="21"/>
    </row>
    <row r="177" spans="1:27" s="49" customFormat="1" x14ac:dyDescent="0.2">
      <c r="A177" s="47" t="s">
        <v>23</v>
      </c>
      <c r="B177" s="26">
        <v>5140</v>
      </c>
      <c r="C177" s="26">
        <v>5</v>
      </c>
      <c r="D177" s="32">
        <v>2</v>
      </c>
      <c r="E177" s="31">
        <v>13</v>
      </c>
      <c r="F177" s="30">
        <f>D177+E177</f>
        <v>15</v>
      </c>
      <c r="G177" s="31">
        <v>0</v>
      </c>
      <c r="H177" s="31">
        <v>0</v>
      </c>
      <c r="I177" s="34">
        <f>G177+H177</f>
        <v>0</v>
      </c>
      <c r="J177" s="32">
        <v>0</v>
      </c>
      <c r="K177" s="31">
        <v>0</v>
      </c>
      <c r="L177" s="30">
        <f>J177+K177</f>
        <v>0</v>
      </c>
      <c r="M177" s="32">
        <v>1</v>
      </c>
      <c r="N177" s="31">
        <v>1</v>
      </c>
      <c r="O177" s="34">
        <f>M177+N177</f>
        <v>2</v>
      </c>
      <c r="P177" s="32">
        <v>0</v>
      </c>
      <c r="Q177" s="31">
        <v>0</v>
      </c>
      <c r="R177" s="30">
        <f>P177+Q177</f>
        <v>0</v>
      </c>
      <c r="S177" s="31">
        <v>0</v>
      </c>
      <c r="T177" s="31">
        <v>0</v>
      </c>
      <c r="U177" s="34">
        <f>S177+T177</f>
        <v>0</v>
      </c>
      <c r="V177" s="32">
        <v>1</v>
      </c>
      <c r="W177" s="31">
        <v>1</v>
      </c>
      <c r="X177" s="30">
        <f>V177+W177</f>
        <v>2</v>
      </c>
      <c r="Y177" s="29">
        <f>D177+G177+J177+M177+P177+S177+V177</f>
        <v>4</v>
      </c>
      <c r="Z177" s="29">
        <f>E177+H177+K177+N177+Q177+T177+W177</f>
        <v>15</v>
      </c>
      <c r="AA177" s="28">
        <f>F177+I177+L177+O177+R177+U177+X177</f>
        <v>19</v>
      </c>
    </row>
    <row r="178" spans="1:27" x14ac:dyDescent="0.2">
      <c r="A178" s="47"/>
      <c r="B178" s="26"/>
      <c r="C178" s="26"/>
      <c r="D178" s="25"/>
      <c r="E178" s="24"/>
      <c r="F178" s="23"/>
      <c r="G178" s="24"/>
      <c r="H178" s="24"/>
      <c r="I178" s="24"/>
      <c r="J178" s="25"/>
      <c r="K178" s="24"/>
      <c r="L178" s="23"/>
      <c r="M178" s="25"/>
      <c r="N178" s="24"/>
      <c r="O178" s="24"/>
      <c r="P178" s="25"/>
      <c r="Q178" s="24"/>
      <c r="R178" s="23"/>
      <c r="S178" s="24"/>
      <c r="T178" s="24"/>
      <c r="U178" s="24"/>
      <c r="V178" s="25"/>
      <c r="W178" s="24"/>
      <c r="X178" s="23"/>
      <c r="Y178" s="22"/>
      <c r="Z178" s="22"/>
      <c r="AA178" s="21"/>
    </row>
    <row r="179" spans="1:27" s="1" customFormat="1" x14ac:dyDescent="0.2">
      <c r="A179" s="27" t="s">
        <v>22</v>
      </c>
      <c r="B179" s="75">
        <v>5180</v>
      </c>
      <c r="C179" s="75">
        <v>5</v>
      </c>
      <c r="D179" s="72">
        <v>0</v>
      </c>
      <c r="E179" s="71">
        <v>0</v>
      </c>
      <c r="F179" s="70">
        <f>D179+E179</f>
        <v>0</v>
      </c>
      <c r="G179" s="71">
        <v>0</v>
      </c>
      <c r="H179" s="71">
        <v>0</v>
      </c>
      <c r="I179" s="73">
        <f>G179+H179</f>
        <v>0</v>
      </c>
      <c r="J179" s="72">
        <v>0</v>
      </c>
      <c r="K179" s="71">
        <v>0</v>
      </c>
      <c r="L179" s="70">
        <f>J179+K179</f>
        <v>0</v>
      </c>
      <c r="M179" s="72">
        <v>0</v>
      </c>
      <c r="N179" s="71">
        <v>0</v>
      </c>
      <c r="O179" s="73">
        <f>M179+N179</f>
        <v>0</v>
      </c>
      <c r="P179" s="72">
        <v>0</v>
      </c>
      <c r="Q179" s="71">
        <v>0</v>
      </c>
      <c r="R179" s="70">
        <f>P179+Q179</f>
        <v>0</v>
      </c>
      <c r="S179" s="71">
        <v>0</v>
      </c>
      <c r="T179" s="71">
        <v>0</v>
      </c>
      <c r="U179" s="73">
        <f>S179+T179</f>
        <v>0</v>
      </c>
      <c r="V179" s="72">
        <v>0</v>
      </c>
      <c r="W179" s="71">
        <v>0</v>
      </c>
      <c r="X179" s="70">
        <f>V179+W179</f>
        <v>0</v>
      </c>
      <c r="Y179" s="76">
        <f t="shared" ref="Y179:AA180" si="135">D179+G179+J179+M179+P179+S179+V179</f>
        <v>0</v>
      </c>
      <c r="Z179" s="76">
        <f t="shared" si="135"/>
        <v>0</v>
      </c>
      <c r="AA179" s="67">
        <f t="shared" si="135"/>
        <v>0</v>
      </c>
    </row>
    <row r="180" spans="1:27" s="1" customFormat="1" ht="13.5" thickBot="1" x14ac:dyDescent="0.25">
      <c r="A180" s="27" t="s">
        <v>21</v>
      </c>
      <c r="B180" s="75">
        <v>5185</v>
      </c>
      <c r="C180" s="75">
        <v>5</v>
      </c>
      <c r="D180" s="72">
        <v>1</v>
      </c>
      <c r="E180" s="71">
        <v>2</v>
      </c>
      <c r="F180" s="70">
        <f>D180+E180</f>
        <v>3</v>
      </c>
      <c r="G180" s="71">
        <v>0</v>
      </c>
      <c r="H180" s="71">
        <v>0</v>
      </c>
      <c r="I180" s="73">
        <f>G180+H180</f>
        <v>0</v>
      </c>
      <c r="J180" s="72">
        <v>0</v>
      </c>
      <c r="K180" s="71">
        <v>0</v>
      </c>
      <c r="L180" s="70">
        <f>J180+K180</f>
        <v>0</v>
      </c>
      <c r="M180" s="72">
        <v>0</v>
      </c>
      <c r="N180" s="71">
        <v>0</v>
      </c>
      <c r="O180" s="73">
        <f>M180+N180</f>
        <v>0</v>
      </c>
      <c r="P180" s="72">
        <v>0</v>
      </c>
      <c r="Q180" s="71">
        <v>0</v>
      </c>
      <c r="R180" s="70">
        <f>P180+Q180</f>
        <v>0</v>
      </c>
      <c r="S180" s="71">
        <v>0</v>
      </c>
      <c r="T180" s="71">
        <v>0</v>
      </c>
      <c r="U180" s="73">
        <f>S180+T180</f>
        <v>0</v>
      </c>
      <c r="V180" s="72">
        <v>0</v>
      </c>
      <c r="W180" s="71">
        <v>0</v>
      </c>
      <c r="X180" s="70">
        <f>V180+W180</f>
        <v>0</v>
      </c>
      <c r="Y180" s="76">
        <f t="shared" si="135"/>
        <v>1</v>
      </c>
      <c r="Z180" s="76">
        <f t="shared" si="135"/>
        <v>2</v>
      </c>
      <c r="AA180" s="67">
        <f t="shared" si="135"/>
        <v>3</v>
      </c>
    </row>
    <row r="181" spans="1:27" s="1" customFormat="1" ht="13.5" thickBot="1" x14ac:dyDescent="0.25">
      <c r="A181" s="8" t="s">
        <v>20</v>
      </c>
      <c r="B181" s="7"/>
      <c r="C181" s="7"/>
      <c r="D181" s="66">
        <f t="shared" ref="D181:X181" si="136">SUBTOTAL(9,D179:D180)</f>
        <v>1</v>
      </c>
      <c r="E181" s="5">
        <f t="shared" si="136"/>
        <v>2</v>
      </c>
      <c r="F181" s="4">
        <f t="shared" si="136"/>
        <v>3</v>
      </c>
      <c r="G181" s="5">
        <f t="shared" si="136"/>
        <v>0</v>
      </c>
      <c r="H181" s="5">
        <f t="shared" si="136"/>
        <v>0</v>
      </c>
      <c r="I181" s="5">
        <f t="shared" si="136"/>
        <v>0</v>
      </c>
      <c r="J181" s="66">
        <f t="shared" si="136"/>
        <v>0</v>
      </c>
      <c r="K181" s="5">
        <f t="shared" si="136"/>
        <v>0</v>
      </c>
      <c r="L181" s="4">
        <f t="shared" si="136"/>
        <v>0</v>
      </c>
      <c r="M181" s="66">
        <f t="shared" si="136"/>
        <v>0</v>
      </c>
      <c r="N181" s="5">
        <f t="shared" si="136"/>
        <v>0</v>
      </c>
      <c r="O181" s="5">
        <f t="shared" si="136"/>
        <v>0</v>
      </c>
      <c r="P181" s="66">
        <f t="shared" si="136"/>
        <v>0</v>
      </c>
      <c r="Q181" s="5">
        <f t="shared" si="136"/>
        <v>0</v>
      </c>
      <c r="R181" s="4">
        <f t="shared" si="136"/>
        <v>0</v>
      </c>
      <c r="S181" s="5">
        <f t="shared" si="136"/>
        <v>0</v>
      </c>
      <c r="T181" s="5">
        <f t="shared" si="136"/>
        <v>0</v>
      </c>
      <c r="U181" s="5">
        <f t="shared" si="136"/>
        <v>0</v>
      </c>
      <c r="V181" s="66">
        <f t="shared" si="136"/>
        <v>0</v>
      </c>
      <c r="W181" s="5">
        <f t="shared" si="136"/>
        <v>0</v>
      </c>
      <c r="X181" s="4">
        <f t="shared" si="136"/>
        <v>0</v>
      </c>
      <c r="Y181" s="3">
        <f>D181+G181+J181+M181+P181+S181+V181</f>
        <v>1</v>
      </c>
      <c r="Z181" s="3">
        <f>E181+H181+K181+N181+Q181+T181+W181</f>
        <v>2</v>
      </c>
      <c r="AA181" s="2">
        <f>SUBTOTAL(9,AA179:AA180)</f>
        <v>3</v>
      </c>
    </row>
    <row r="182" spans="1:27" x14ac:dyDescent="0.2">
      <c r="A182" s="47"/>
      <c r="B182" s="26"/>
      <c r="C182" s="26"/>
      <c r="D182" s="25"/>
      <c r="E182" s="24"/>
      <c r="F182" s="23"/>
      <c r="G182" s="24"/>
      <c r="H182" s="24"/>
      <c r="I182" s="24"/>
      <c r="J182" s="25"/>
      <c r="K182" s="24"/>
      <c r="L182" s="23"/>
      <c r="M182" s="25"/>
      <c r="N182" s="24"/>
      <c r="O182" s="24"/>
      <c r="P182" s="25"/>
      <c r="Q182" s="24"/>
      <c r="R182" s="23"/>
      <c r="S182" s="24"/>
      <c r="T182" s="24"/>
      <c r="U182" s="24"/>
      <c r="V182" s="25"/>
      <c r="W182" s="24"/>
      <c r="X182" s="23"/>
      <c r="Y182" s="22"/>
      <c r="Z182" s="22"/>
      <c r="AA182" s="21"/>
    </row>
    <row r="183" spans="1:27" s="49" customFormat="1" x14ac:dyDescent="0.2">
      <c r="A183" s="47" t="s">
        <v>19</v>
      </c>
      <c r="B183" s="26">
        <v>5160</v>
      </c>
      <c r="C183" s="26">
        <v>5</v>
      </c>
      <c r="D183" s="32">
        <v>2</v>
      </c>
      <c r="E183" s="31">
        <v>21</v>
      </c>
      <c r="F183" s="30">
        <f>D183+E183</f>
        <v>23</v>
      </c>
      <c r="G183" s="31">
        <v>0</v>
      </c>
      <c r="H183" s="31">
        <v>2</v>
      </c>
      <c r="I183" s="34">
        <f>G183+H183</f>
        <v>2</v>
      </c>
      <c r="J183" s="32">
        <v>0</v>
      </c>
      <c r="K183" s="31">
        <v>0</v>
      </c>
      <c r="L183" s="30">
        <f>J183+K183</f>
        <v>0</v>
      </c>
      <c r="M183" s="32">
        <v>0</v>
      </c>
      <c r="N183" s="31">
        <v>2</v>
      </c>
      <c r="O183" s="34">
        <f>M183+N183</f>
        <v>2</v>
      </c>
      <c r="P183" s="32">
        <v>0</v>
      </c>
      <c r="Q183" s="31">
        <v>0</v>
      </c>
      <c r="R183" s="30">
        <f>P183+Q183</f>
        <v>0</v>
      </c>
      <c r="S183" s="31">
        <v>0</v>
      </c>
      <c r="T183" s="31">
        <v>1</v>
      </c>
      <c r="U183" s="34">
        <f>S183+T183</f>
        <v>1</v>
      </c>
      <c r="V183" s="32">
        <v>0</v>
      </c>
      <c r="W183" s="31">
        <v>1</v>
      </c>
      <c r="X183" s="30">
        <f>V183+W183</f>
        <v>1</v>
      </c>
      <c r="Y183" s="29">
        <f>D183+G183+J183+M183+P183+S183+V183</f>
        <v>2</v>
      </c>
      <c r="Z183" s="29">
        <f>E183+H183+K183+N183+Q183+T183+W183</f>
        <v>27</v>
      </c>
      <c r="AA183" s="28">
        <f>F183+I183+L183+O183+R183+U183+X183</f>
        <v>29</v>
      </c>
    </row>
    <row r="184" spans="1:27" x14ac:dyDescent="0.2">
      <c r="A184" s="16"/>
      <c r="B184" s="15"/>
      <c r="C184" s="15"/>
      <c r="D184" s="25"/>
      <c r="E184" s="24"/>
      <c r="F184" s="23"/>
      <c r="G184" s="58"/>
      <c r="H184" s="58"/>
      <c r="I184" s="58"/>
      <c r="J184" s="25"/>
      <c r="K184" s="24"/>
      <c r="L184" s="23"/>
      <c r="M184" s="25"/>
      <c r="N184" s="58"/>
      <c r="O184" s="58"/>
      <c r="P184" s="25"/>
      <c r="Q184" s="24"/>
      <c r="R184" s="23"/>
      <c r="S184" s="58"/>
      <c r="T184" s="58"/>
      <c r="U184" s="58"/>
      <c r="V184" s="25"/>
      <c r="W184" s="24"/>
      <c r="X184" s="23"/>
      <c r="Y184" s="57"/>
      <c r="Z184" s="57"/>
      <c r="AA184" s="21"/>
    </row>
    <row r="185" spans="1:27" x14ac:dyDescent="0.2">
      <c r="A185" s="47" t="s">
        <v>18</v>
      </c>
      <c r="B185" s="26"/>
      <c r="C185" s="26"/>
      <c r="D185" s="25"/>
      <c r="E185" s="24"/>
      <c r="F185" s="23"/>
      <c r="G185" s="24"/>
      <c r="H185" s="24"/>
      <c r="I185" s="24"/>
      <c r="J185" s="25"/>
      <c r="K185" s="24"/>
      <c r="L185" s="23"/>
      <c r="M185" s="24"/>
      <c r="N185" s="24"/>
      <c r="O185" s="24"/>
      <c r="P185" s="25"/>
      <c r="Q185" s="24"/>
      <c r="R185" s="23"/>
      <c r="S185" s="24"/>
      <c r="T185" s="24"/>
      <c r="U185" s="24"/>
      <c r="V185" s="25"/>
      <c r="W185" s="24"/>
      <c r="X185" s="23"/>
      <c r="Y185" s="59"/>
      <c r="Z185" s="22"/>
      <c r="AA185" s="21"/>
    </row>
    <row r="186" spans="1:27" s="1" customFormat="1" x14ac:dyDescent="0.2">
      <c r="A186" s="27" t="s">
        <v>17</v>
      </c>
      <c r="B186" s="75">
        <v>5040</v>
      </c>
      <c r="C186" s="74">
        <v>5</v>
      </c>
      <c r="D186" s="71">
        <v>0</v>
      </c>
      <c r="E186" s="71">
        <v>2</v>
      </c>
      <c r="F186" s="70">
        <f>D186+E186</f>
        <v>2</v>
      </c>
      <c r="G186" s="71">
        <v>0</v>
      </c>
      <c r="H186" s="71">
        <v>0</v>
      </c>
      <c r="I186" s="73">
        <f>G186+H186</f>
        <v>0</v>
      </c>
      <c r="J186" s="72">
        <v>0</v>
      </c>
      <c r="K186" s="71">
        <v>0</v>
      </c>
      <c r="L186" s="70">
        <f>J186+K186</f>
        <v>0</v>
      </c>
      <c r="M186" s="72">
        <v>0</v>
      </c>
      <c r="N186" s="71">
        <v>1</v>
      </c>
      <c r="O186" s="70">
        <f>M186+N186</f>
        <v>1</v>
      </c>
      <c r="P186" s="72">
        <v>0</v>
      </c>
      <c r="Q186" s="71">
        <v>0</v>
      </c>
      <c r="R186" s="70">
        <f>P186+Q186</f>
        <v>0</v>
      </c>
      <c r="S186" s="71">
        <v>0</v>
      </c>
      <c r="T186" s="71">
        <v>0</v>
      </c>
      <c r="U186" s="73">
        <f>S186+T186</f>
        <v>0</v>
      </c>
      <c r="V186" s="72">
        <v>0</v>
      </c>
      <c r="W186" s="71">
        <v>0</v>
      </c>
      <c r="X186" s="70">
        <f>V186+W186</f>
        <v>0</v>
      </c>
      <c r="Y186" s="69">
        <f t="shared" ref="Y186:AA188" si="137">D186+G186+J186+M186+P186+S186+V186</f>
        <v>0</v>
      </c>
      <c r="Z186" s="68">
        <f t="shared" si="137"/>
        <v>3</v>
      </c>
      <c r="AA186" s="67">
        <f t="shared" si="137"/>
        <v>3</v>
      </c>
    </row>
    <row r="187" spans="1:27" s="1" customFormat="1" x14ac:dyDescent="0.2">
      <c r="A187" s="27" t="s">
        <v>16</v>
      </c>
      <c r="B187" s="75">
        <v>5050</v>
      </c>
      <c r="C187" s="74">
        <v>5</v>
      </c>
      <c r="D187" s="71">
        <v>2</v>
      </c>
      <c r="E187" s="71">
        <v>2</v>
      </c>
      <c r="F187" s="70">
        <f>D187+E187</f>
        <v>4</v>
      </c>
      <c r="G187" s="71">
        <v>0</v>
      </c>
      <c r="H187" s="71">
        <v>0</v>
      </c>
      <c r="I187" s="73">
        <f>G187+H187</f>
        <v>0</v>
      </c>
      <c r="J187" s="72">
        <v>0</v>
      </c>
      <c r="K187" s="71">
        <v>0</v>
      </c>
      <c r="L187" s="70">
        <f>J187+K187</f>
        <v>0</v>
      </c>
      <c r="M187" s="71">
        <v>0</v>
      </c>
      <c r="N187" s="71">
        <v>2</v>
      </c>
      <c r="O187" s="70">
        <f>M187+N187</f>
        <v>2</v>
      </c>
      <c r="P187" s="72">
        <v>0</v>
      </c>
      <c r="Q187" s="71">
        <v>0</v>
      </c>
      <c r="R187" s="70">
        <f>P187+Q187</f>
        <v>0</v>
      </c>
      <c r="S187" s="71">
        <v>0</v>
      </c>
      <c r="T187" s="71">
        <v>0</v>
      </c>
      <c r="U187" s="73">
        <f>S187+T187</f>
        <v>0</v>
      </c>
      <c r="V187" s="72">
        <v>0</v>
      </c>
      <c r="W187" s="71">
        <v>1</v>
      </c>
      <c r="X187" s="70">
        <f>V187+W187</f>
        <v>1</v>
      </c>
      <c r="Y187" s="69">
        <f t="shared" si="137"/>
        <v>2</v>
      </c>
      <c r="Z187" s="68">
        <f t="shared" si="137"/>
        <v>5</v>
      </c>
      <c r="AA187" s="67">
        <f t="shared" si="137"/>
        <v>7</v>
      </c>
    </row>
    <row r="188" spans="1:27" s="1" customFormat="1" ht="13.5" thickBot="1" x14ac:dyDescent="0.25">
      <c r="A188" s="27" t="s">
        <v>15</v>
      </c>
      <c r="B188" s="75">
        <v>5060</v>
      </c>
      <c r="C188" s="74">
        <v>5</v>
      </c>
      <c r="D188" s="71">
        <v>0</v>
      </c>
      <c r="E188" s="71">
        <v>1</v>
      </c>
      <c r="F188" s="70">
        <f>D188+E188</f>
        <v>1</v>
      </c>
      <c r="G188" s="71">
        <v>0</v>
      </c>
      <c r="H188" s="71">
        <v>0</v>
      </c>
      <c r="I188" s="73">
        <f>G188+H188</f>
        <v>0</v>
      </c>
      <c r="J188" s="72">
        <v>0</v>
      </c>
      <c r="K188" s="71">
        <v>0</v>
      </c>
      <c r="L188" s="70">
        <f>J188+K188</f>
        <v>0</v>
      </c>
      <c r="M188" s="71">
        <v>0</v>
      </c>
      <c r="N188" s="71">
        <v>0</v>
      </c>
      <c r="O188" s="73">
        <f>M188+N188</f>
        <v>0</v>
      </c>
      <c r="P188" s="72">
        <v>0</v>
      </c>
      <c r="Q188" s="71">
        <v>0</v>
      </c>
      <c r="R188" s="70">
        <f>P188+Q188</f>
        <v>0</v>
      </c>
      <c r="S188" s="71">
        <v>0</v>
      </c>
      <c r="T188" s="71">
        <v>0</v>
      </c>
      <c r="U188" s="73">
        <f>S188+T188</f>
        <v>0</v>
      </c>
      <c r="V188" s="72">
        <v>0</v>
      </c>
      <c r="W188" s="71">
        <v>0</v>
      </c>
      <c r="X188" s="70">
        <f>V188+W188</f>
        <v>0</v>
      </c>
      <c r="Y188" s="69">
        <f t="shared" si="137"/>
        <v>0</v>
      </c>
      <c r="Z188" s="68">
        <f t="shared" si="137"/>
        <v>1</v>
      </c>
      <c r="AA188" s="67">
        <f t="shared" si="137"/>
        <v>1</v>
      </c>
    </row>
    <row r="189" spans="1:27" s="1" customFormat="1" ht="13.5" thickBot="1" x14ac:dyDescent="0.25">
      <c r="A189" s="8" t="s">
        <v>14</v>
      </c>
      <c r="B189" s="7"/>
      <c r="C189" s="7"/>
      <c r="D189" s="5">
        <f t="shared" ref="D189:X189" si="138">SUBTOTAL(9,D186:D188)</f>
        <v>2</v>
      </c>
      <c r="E189" s="5">
        <f t="shared" si="138"/>
        <v>5</v>
      </c>
      <c r="F189" s="4">
        <f t="shared" si="138"/>
        <v>7</v>
      </c>
      <c r="G189" s="5">
        <f t="shared" si="138"/>
        <v>0</v>
      </c>
      <c r="H189" s="5">
        <f t="shared" si="138"/>
        <v>0</v>
      </c>
      <c r="I189" s="5">
        <f t="shared" si="138"/>
        <v>0</v>
      </c>
      <c r="J189" s="66">
        <f t="shared" si="138"/>
        <v>0</v>
      </c>
      <c r="K189" s="5">
        <f t="shared" si="138"/>
        <v>0</v>
      </c>
      <c r="L189" s="4">
        <f t="shared" si="138"/>
        <v>0</v>
      </c>
      <c r="M189" s="5">
        <f t="shared" si="138"/>
        <v>0</v>
      </c>
      <c r="N189" s="5">
        <f t="shared" si="138"/>
        <v>3</v>
      </c>
      <c r="O189" s="5">
        <f t="shared" si="138"/>
        <v>3</v>
      </c>
      <c r="P189" s="66">
        <f t="shared" si="138"/>
        <v>0</v>
      </c>
      <c r="Q189" s="5">
        <f t="shared" si="138"/>
        <v>0</v>
      </c>
      <c r="R189" s="4">
        <f t="shared" si="138"/>
        <v>0</v>
      </c>
      <c r="S189" s="5">
        <f t="shared" si="138"/>
        <v>0</v>
      </c>
      <c r="T189" s="5">
        <f t="shared" si="138"/>
        <v>0</v>
      </c>
      <c r="U189" s="5">
        <f t="shared" si="138"/>
        <v>0</v>
      </c>
      <c r="V189" s="66">
        <f t="shared" si="138"/>
        <v>0</v>
      </c>
      <c r="W189" s="5">
        <f t="shared" si="138"/>
        <v>1</v>
      </c>
      <c r="X189" s="4">
        <f t="shared" si="138"/>
        <v>1</v>
      </c>
      <c r="Y189" s="65">
        <f>D189+G189+J189+M189+P189+S189+V189</f>
        <v>2</v>
      </c>
      <c r="Z189" s="3">
        <f>E189+H189+K189+N189+Q189+T189+W189</f>
        <v>9</v>
      </c>
      <c r="AA189" s="2">
        <f>SUBTOTAL(9,AA186:AA188)</f>
        <v>11</v>
      </c>
    </row>
    <row r="190" spans="1:27" ht="13.5" thickBot="1" x14ac:dyDescent="0.25">
      <c r="A190" s="47"/>
      <c r="B190" s="26"/>
      <c r="C190" s="26"/>
      <c r="D190" s="25"/>
      <c r="E190" s="24"/>
      <c r="F190" s="23"/>
      <c r="G190" s="24"/>
      <c r="H190" s="24"/>
      <c r="I190" s="24"/>
      <c r="J190" s="25"/>
      <c r="K190" s="24"/>
      <c r="L190" s="23"/>
      <c r="M190" s="24"/>
      <c r="N190" s="24"/>
      <c r="O190" s="24"/>
      <c r="P190" s="25"/>
      <c r="Q190" s="24"/>
      <c r="R190" s="23"/>
      <c r="S190" s="24"/>
      <c r="T190" s="24"/>
      <c r="U190" s="24"/>
      <c r="V190" s="25"/>
      <c r="W190" s="24"/>
      <c r="X190" s="23"/>
      <c r="Y190" s="59"/>
      <c r="Z190" s="22"/>
      <c r="AA190" s="21"/>
    </row>
    <row r="191" spans="1:27" s="1" customFormat="1" ht="13.5" thickBot="1" x14ac:dyDescent="0.25">
      <c r="A191" s="62" t="s">
        <v>13</v>
      </c>
      <c r="B191" s="64"/>
      <c r="C191" s="63">
        <v>5</v>
      </c>
      <c r="D191" s="62">
        <f t="shared" ref="D191:AA191" si="139">D172+D173+D174+D177+D179+D180+D183+D189</f>
        <v>13</v>
      </c>
      <c r="E191" s="61">
        <f t="shared" si="139"/>
        <v>79</v>
      </c>
      <c r="F191" s="60">
        <f t="shared" si="139"/>
        <v>92</v>
      </c>
      <c r="G191" s="62">
        <f t="shared" si="139"/>
        <v>0</v>
      </c>
      <c r="H191" s="61">
        <f t="shared" si="139"/>
        <v>3</v>
      </c>
      <c r="I191" s="60">
        <f t="shared" si="139"/>
        <v>3</v>
      </c>
      <c r="J191" s="62">
        <f t="shared" si="139"/>
        <v>0</v>
      </c>
      <c r="K191" s="61">
        <f t="shared" si="139"/>
        <v>0</v>
      </c>
      <c r="L191" s="60">
        <f t="shared" si="139"/>
        <v>0</v>
      </c>
      <c r="M191" s="62">
        <f t="shared" si="139"/>
        <v>1</v>
      </c>
      <c r="N191" s="61">
        <f t="shared" si="139"/>
        <v>12</v>
      </c>
      <c r="O191" s="60">
        <f t="shared" si="139"/>
        <v>13</v>
      </c>
      <c r="P191" s="62">
        <f t="shared" si="139"/>
        <v>0</v>
      </c>
      <c r="Q191" s="61">
        <f t="shared" si="139"/>
        <v>0</v>
      </c>
      <c r="R191" s="60">
        <f t="shared" si="139"/>
        <v>0</v>
      </c>
      <c r="S191" s="62">
        <f t="shared" si="139"/>
        <v>1</v>
      </c>
      <c r="T191" s="61">
        <f t="shared" si="139"/>
        <v>3</v>
      </c>
      <c r="U191" s="60">
        <f t="shared" si="139"/>
        <v>4</v>
      </c>
      <c r="V191" s="62">
        <f t="shared" si="139"/>
        <v>1</v>
      </c>
      <c r="W191" s="61">
        <f t="shared" si="139"/>
        <v>11</v>
      </c>
      <c r="X191" s="61">
        <f t="shared" si="139"/>
        <v>12</v>
      </c>
      <c r="Y191" s="62">
        <f t="shared" si="139"/>
        <v>16</v>
      </c>
      <c r="Z191" s="61">
        <f t="shared" si="139"/>
        <v>108</v>
      </c>
      <c r="AA191" s="60">
        <f t="shared" si="139"/>
        <v>124</v>
      </c>
    </row>
    <row r="192" spans="1:27" s="1" customFormat="1" ht="13.5" thickBot="1" x14ac:dyDescent="0.25">
      <c r="A192" s="47"/>
      <c r="B192" s="26"/>
      <c r="C192" s="26"/>
      <c r="D192" s="25"/>
      <c r="E192" s="24"/>
      <c r="F192" s="23"/>
      <c r="G192" s="24"/>
      <c r="H192" s="24"/>
      <c r="I192" s="24"/>
      <c r="J192" s="25"/>
      <c r="K192" s="24"/>
      <c r="L192" s="23"/>
      <c r="M192" s="24"/>
      <c r="N192" s="24"/>
      <c r="O192" s="24"/>
      <c r="P192" s="25"/>
      <c r="Q192" s="24"/>
      <c r="R192" s="23"/>
      <c r="S192" s="24"/>
      <c r="T192" s="24"/>
      <c r="U192" s="24"/>
      <c r="V192" s="25"/>
      <c r="W192" s="24"/>
      <c r="X192" s="23"/>
      <c r="Y192" s="59"/>
      <c r="Z192" s="22"/>
      <c r="AA192" s="21"/>
    </row>
    <row r="193" spans="1:27" s="1" customFormat="1" ht="13.5" thickBot="1" x14ac:dyDescent="0.25">
      <c r="A193" s="230" t="s">
        <v>12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2"/>
    </row>
    <row r="194" spans="1:27" x14ac:dyDescent="0.2">
      <c r="A194" s="16"/>
      <c r="B194" s="15"/>
      <c r="C194" s="15"/>
      <c r="D194" s="25"/>
      <c r="E194" s="24"/>
      <c r="F194" s="23"/>
      <c r="G194" s="58"/>
      <c r="H194" s="58"/>
      <c r="I194" s="58"/>
      <c r="J194" s="25"/>
      <c r="K194" s="24"/>
      <c r="L194" s="23"/>
      <c r="M194" s="25"/>
      <c r="N194" s="58"/>
      <c r="O194" s="58"/>
      <c r="P194" s="25"/>
      <c r="Q194" s="24"/>
      <c r="R194" s="23"/>
      <c r="S194" s="58"/>
      <c r="T194" s="58"/>
      <c r="U194" s="58"/>
      <c r="V194" s="25"/>
      <c r="W194" s="24"/>
      <c r="X194" s="23"/>
      <c r="Y194" s="57"/>
      <c r="Z194" s="57"/>
      <c r="AA194" s="21"/>
    </row>
    <row r="195" spans="1:27" s="1" customFormat="1" x14ac:dyDescent="0.2">
      <c r="A195" s="47" t="s">
        <v>11</v>
      </c>
      <c r="B195" s="26">
        <v>6070</v>
      </c>
      <c r="C195" s="26">
        <v>5</v>
      </c>
      <c r="D195" s="45">
        <v>3</v>
      </c>
      <c r="E195" s="47">
        <v>0</v>
      </c>
      <c r="F195" s="30">
        <f>D195+E195</f>
        <v>3</v>
      </c>
      <c r="G195" s="47">
        <v>0</v>
      </c>
      <c r="H195" s="47">
        <v>0</v>
      </c>
      <c r="I195" s="30">
        <f>G195+H195</f>
        <v>0</v>
      </c>
      <c r="J195" s="45">
        <v>0</v>
      </c>
      <c r="K195" s="47">
        <v>0</v>
      </c>
      <c r="L195" s="30">
        <f>J195+K195</f>
        <v>0</v>
      </c>
      <c r="M195" s="45">
        <v>1</v>
      </c>
      <c r="N195" s="47">
        <v>0</v>
      </c>
      <c r="O195" s="30">
        <f>M195+N195</f>
        <v>1</v>
      </c>
      <c r="P195" s="45">
        <v>0</v>
      </c>
      <c r="Q195" s="47">
        <v>0</v>
      </c>
      <c r="R195" s="30">
        <f>P195+Q195</f>
        <v>0</v>
      </c>
      <c r="S195" s="47">
        <v>0</v>
      </c>
      <c r="T195" s="47">
        <v>0</v>
      </c>
      <c r="U195" s="30">
        <f>S195+T195</f>
        <v>0</v>
      </c>
      <c r="V195" s="45">
        <v>0</v>
      </c>
      <c r="W195" s="47">
        <v>0</v>
      </c>
      <c r="X195" s="30">
        <f>V195+W195</f>
        <v>0</v>
      </c>
      <c r="Y195" s="46">
        <f>D195+G195+J195+M195+P195+S195+V195</f>
        <v>4</v>
      </c>
      <c r="Z195" s="29">
        <f>E195+H195+K195+N195+Q195+T195+W195</f>
        <v>0</v>
      </c>
      <c r="AA195" s="28">
        <f>F195+I195+L195+O195+R195+U195+X195</f>
        <v>4</v>
      </c>
    </row>
    <row r="196" spans="1:27" x14ac:dyDescent="0.2">
      <c r="A196" s="27"/>
      <c r="B196" s="26"/>
      <c r="C196" s="26"/>
      <c r="D196" s="25"/>
      <c r="E196" s="24"/>
      <c r="F196" s="23"/>
      <c r="G196" s="24"/>
      <c r="H196" s="24"/>
      <c r="I196" s="24"/>
      <c r="J196" s="25"/>
      <c r="K196" s="24"/>
      <c r="L196" s="23"/>
      <c r="M196" s="25"/>
      <c r="N196" s="24"/>
      <c r="O196" s="24"/>
      <c r="P196" s="25"/>
      <c r="Q196" s="24"/>
      <c r="R196" s="23"/>
      <c r="S196" s="24"/>
      <c r="T196" s="24"/>
      <c r="U196" s="24"/>
      <c r="V196" s="25"/>
      <c r="W196" s="24"/>
      <c r="X196" s="23"/>
      <c r="Y196" s="22"/>
      <c r="Z196" s="22"/>
      <c r="AA196" s="21"/>
    </row>
    <row r="197" spans="1:27" s="1" customFormat="1" x14ac:dyDescent="0.2">
      <c r="A197" s="45" t="s">
        <v>10</v>
      </c>
      <c r="B197" s="26">
        <v>6020</v>
      </c>
      <c r="C197" s="26">
        <v>5</v>
      </c>
      <c r="D197" s="32">
        <v>76</v>
      </c>
      <c r="E197" s="31">
        <v>25</v>
      </c>
      <c r="F197" s="30">
        <f>D197+E197</f>
        <v>101</v>
      </c>
      <c r="G197" s="31">
        <v>1</v>
      </c>
      <c r="H197" s="31">
        <v>2</v>
      </c>
      <c r="I197" s="30">
        <f>G197+H197</f>
        <v>3</v>
      </c>
      <c r="J197" s="32">
        <v>0</v>
      </c>
      <c r="K197" s="31">
        <v>0</v>
      </c>
      <c r="L197" s="30">
        <f>J197+K197</f>
        <v>0</v>
      </c>
      <c r="M197" s="32">
        <v>7</v>
      </c>
      <c r="N197" s="31">
        <v>1</v>
      </c>
      <c r="O197" s="34">
        <f>M197+N197</f>
        <v>8</v>
      </c>
      <c r="P197" s="32">
        <v>2</v>
      </c>
      <c r="Q197" s="31">
        <v>2</v>
      </c>
      <c r="R197" s="30">
        <f>P197+Q197</f>
        <v>4</v>
      </c>
      <c r="S197" s="31">
        <v>2</v>
      </c>
      <c r="T197" s="31">
        <v>1</v>
      </c>
      <c r="U197" s="34">
        <f>S197+T197</f>
        <v>3</v>
      </c>
      <c r="V197" s="32">
        <v>10</v>
      </c>
      <c r="W197" s="31">
        <v>1</v>
      </c>
      <c r="X197" s="30">
        <f>V197+W197</f>
        <v>11</v>
      </c>
      <c r="Y197" s="29">
        <f>D197+G197+J197+M197+P197+S197+V197</f>
        <v>98</v>
      </c>
      <c r="Z197" s="29">
        <f>E197+H197+K197+N197+Q197+T197+W197</f>
        <v>32</v>
      </c>
      <c r="AA197" s="28">
        <f>F197+I197+L197+O197+R197+U197+X197</f>
        <v>130</v>
      </c>
    </row>
    <row r="198" spans="1:27" s="1" customFormat="1" x14ac:dyDescent="0.2">
      <c r="A198" s="47"/>
      <c r="B198" s="26"/>
      <c r="C198" s="26"/>
      <c r="D198" s="55"/>
      <c r="E198" s="54"/>
      <c r="F198" s="53"/>
      <c r="G198" s="54"/>
      <c r="H198" s="54"/>
      <c r="I198" s="56"/>
      <c r="J198" s="55"/>
      <c r="K198" s="54"/>
      <c r="L198" s="53"/>
      <c r="M198" s="55"/>
      <c r="N198" s="54"/>
      <c r="O198" s="56"/>
      <c r="P198" s="55"/>
      <c r="Q198" s="54"/>
      <c r="R198" s="53"/>
      <c r="S198" s="54"/>
      <c r="T198" s="54"/>
      <c r="U198" s="56"/>
      <c r="V198" s="55"/>
      <c r="W198" s="54"/>
      <c r="X198" s="53"/>
      <c r="Y198" s="52"/>
      <c r="Z198" s="52"/>
      <c r="AA198" s="51"/>
    </row>
    <row r="199" spans="1:27" s="49" customFormat="1" x14ac:dyDescent="0.2">
      <c r="A199" s="45" t="s">
        <v>9</v>
      </c>
      <c r="B199" s="26" t="s">
        <v>8</v>
      </c>
      <c r="C199" s="50">
        <v>5</v>
      </c>
      <c r="D199" s="32">
        <v>6</v>
      </c>
      <c r="E199" s="31">
        <v>5</v>
      </c>
      <c r="F199" s="30">
        <f>D199+E199</f>
        <v>11</v>
      </c>
      <c r="G199" s="31">
        <v>1</v>
      </c>
      <c r="H199" s="31">
        <v>1</v>
      </c>
      <c r="I199" s="34">
        <f>G199+H199</f>
        <v>2</v>
      </c>
      <c r="J199" s="32">
        <v>0</v>
      </c>
      <c r="K199" s="31">
        <v>0</v>
      </c>
      <c r="L199" s="30">
        <f>J199+K199</f>
        <v>0</v>
      </c>
      <c r="M199" s="32">
        <v>1</v>
      </c>
      <c r="N199" s="31">
        <v>0</v>
      </c>
      <c r="O199" s="34">
        <f>M199+N199</f>
        <v>1</v>
      </c>
      <c r="P199" s="32">
        <v>0</v>
      </c>
      <c r="Q199" s="31">
        <v>0</v>
      </c>
      <c r="R199" s="30">
        <f>P199+Q199</f>
        <v>0</v>
      </c>
      <c r="S199" s="31">
        <v>0</v>
      </c>
      <c r="T199" s="31">
        <v>0</v>
      </c>
      <c r="U199" s="34">
        <f>S199+T199</f>
        <v>0</v>
      </c>
      <c r="V199" s="32">
        <v>1</v>
      </c>
      <c r="W199" s="31">
        <v>1</v>
      </c>
      <c r="X199" s="30">
        <f>V199+W199</f>
        <v>2</v>
      </c>
      <c r="Y199" s="29">
        <f>D199+G199+J199+M199+P199+S199+V199</f>
        <v>9</v>
      </c>
      <c r="Z199" s="29">
        <f>E199+H199+K199+N199+Q199+T199+W199</f>
        <v>7</v>
      </c>
      <c r="AA199" s="28">
        <f>F199+I199+L199+O199+R199+U199+X199</f>
        <v>16</v>
      </c>
    </row>
    <row r="200" spans="1:27" x14ac:dyDescent="0.2">
      <c r="A200" s="27"/>
      <c r="B200" s="26"/>
      <c r="C200" s="26"/>
      <c r="D200" s="25"/>
      <c r="E200" s="24"/>
      <c r="F200" s="23"/>
      <c r="G200" s="24"/>
      <c r="H200" s="24"/>
      <c r="I200" s="24"/>
      <c r="J200" s="25"/>
      <c r="K200" s="24"/>
      <c r="L200" s="23"/>
      <c r="M200" s="25"/>
      <c r="N200" s="24"/>
      <c r="O200" s="24"/>
      <c r="P200" s="25"/>
      <c r="Q200" s="24"/>
      <c r="R200" s="23"/>
      <c r="S200" s="24"/>
      <c r="T200" s="24"/>
      <c r="U200" s="24"/>
      <c r="V200" s="25"/>
      <c r="W200" s="24"/>
      <c r="X200" s="23"/>
      <c r="Y200" s="22"/>
      <c r="Z200" s="22"/>
      <c r="AA200" s="21"/>
    </row>
    <row r="201" spans="1:27" s="1" customFormat="1" ht="25.5" x14ac:dyDescent="0.2">
      <c r="A201" s="45" t="s">
        <v>7</v>
      </c>
      <c r="B201" s="48" t="s">
        <v>299</v>
      </c>
      <c r="C201" s="26">
        <v>5</v>
      </c>
      <c r="D201" s="32">
        <v>18</v>
      </c>
      <c r="E201" s="31">
        <v>11</v>
      </c>
      <c r="F201" s="30">
        <f>D201+E201</f>
        <v>29</v>
      </c>
      <c r="G201" s="31">
        <v>1</v>
      </c>
      <c r="H201" s="31">
        <v>1</v>
      </c>
      <c r="I201" s="30">
        <f>G201+H201</f>
        <v>2</v>
      </c>
      <c r="J201" s="32">
        <v>1</v>
      </c>
      <c r="K201" s="31">
        <v>0</v>
      </c>
      <c r="L201" s="30">
        <f>J201+K201</f>
        <v>1</v>
      </c>
      <c r="M201" s="32">
        <v>1</v>
      </c>
      <c r="N201" s="31">
        <v>2</v>
      </c>
      <c r="O201" s="30">
        <f>M201+N201</f>
        <v>3</v>
      </c>
      <c r="P201" s="32">
        <v>0</v>
      </c>
      <c r="Q201" s="31">
        <v>0</v>
      </c>
      <c r="R201" s="30">
        <f>P201+Q201</f>
        <v>0</v>
      </c>
      <c r="S201" s="31">
        <v>0</v>
      </c>
      <c r="T201" s="31">
        <v>1</v>
      </c>
      <c r="U201" s="30">
        <f>S201+T201</f>
        <v>1</v>
      </c>
      <c r="V201" s="32">
        <v>4</v>
      </c>
      <c r="W201" s="31">
        <v>1</v>
      </c>
      <c r="X201" s="30">
        <f>V201+W201</f>
        <v>5</v>
      </c>
      <c r="Y201" s="29">
        <f>D201+G201+J201+M201+P201+S201+V201</f>
        <v>25</v>
      </c>
      <c r="Z201" s="29">
        <f>E201+H201+K201+N201+Q201+T201+W201</f>
        <v>16</v>
      </c>
      <c r="AA201" s="28">
        <f>F201+I201+L201+O201+R201+U201+X201</f>
        <v>41</v>
      </c>
    </row>
    <row r="202" spans="1:27" x14ac:dyDescent="0.2">
      <c r="A202" s="27"/>
      <c r="B202" s="26"/>
      <c r="C202" s="26"/>
      <c r="D202" s="25"/>
      <c r="E202" s="24"/>
      <c r="F202" s="23"/>
      <c r="G202" s="24"/>
      <c r="H202" s="24"/>
      <c r="I202" s="24"/>
      <c r="J202" s="25"/>
      <c r="K202" s="24"/>
      <c r="L202" s="23"/>
      <c r="M202" s="25"/>
      <c r="N202" s="24"/>
      <c r="O202" s="24"/>
      <c r="P202" s="25"/>
      <c r="Q202" s="24"/>
      <c r="R202" s="23"/>
      <c r="S202" s="24"/>
      <c r="T202" s="24"/>
      <c r="U202" s="24"/>
      <c r="V202" s="25"/>
      <c r="W202" s="24"/>
      <c r="X202" s="23"/>
      <c r="Y202" s="22"/>
      <c r="Z202" s="22"/>
      <c r="AA202" s="21"/>
    </row>
    <row r="203" spans="1:27" x14ac:dyDescent="0.2">
      <c r="A203" s="27"/>
      <c r="B203" s="26"/>
      <c r="C203" s="26"/>
      <c r="D203" s="25"/>
      <c r="E203" s="24"/>
      <c r="F203" s="23"/>
      <c r="G203" s="24"/>
      <c r="H203" s="24"/>
      <c r="I203" s="24"/>
      <c r="J203" s="25"/>
      <c r="K203" s="24"/>
      <c r="L203" s="23"/>
      <c r="M203" s="25"/>
      <c r="N203" s="24"/>
      <c r="O203" s="24"/>
      <c r="P203" s="25"/>
      <c r="Q203" s="24"/>
      <c r="R203" s="23"/>
      <c r="S203" s="24"/>
      <c r="T203" s="24"/>
      <c r="U203" s="24"/>
      <c r="V203" s="25"/>
      <c r="W203" s="24"/>
      <c r="X203" s="23"/>
      <c r="Y203" s="22"/>
      <c r="Z203" s="22"/>
      <c r="AA203" s="21"/>
    </row>
    <row r="204" spans="1:27" s="1" customFormat="1" x14ac:dyDescent="0.2">
      <c r="A204" s="45" t="s">
        <v>6</v>
      </c>
      <c r="B204" s="26">
        <v>6050</v>
      </c>
      <c r="C204" s="26">
        <v>5</v>
      </c>
      <c r="D204" s="45">
        <v>22</v>
      </c>
      <c r="E204" s="47">
        <v>3</v>
      </c>
      <c r="F204" s="30">
        <f>D204+E204</f>
        <v>25</v>
      </c>
      <c r="G204" s="31">
        <v>0</v>
      </c>
      <c r="H204" s="31">
        <v>0</v>
      </c>
      <c r="I204" s="34">
        <f>G204+H204</f>
        <v>0</v>
      </c>
      <c r="J204" s="32">
        <v>0</v>
      </c>
      <c r="K204" s="31">
        <v>0</v>
      </c>
      <c r="L204" s="30">
        <f>J204+K204</f>
        <v>0</v>
      </c>
      <c r="M204" s="32">
        <v>0</v>
      </c>
      <c r="N204" s="31">
        <v>1</v>
      </c>
      <c r="O204" s="34">
        <f>M204+N204</f>
        <v>1</v>
      </c>
      <c r="P204" s="32">
        <v>0</v>
      </c>
      <c r="Q204" s="31">
        <v>0</v>
      </c>
      <c r="R204" s="30">
        <f>P204+Q204</f>
        <v>0</v>
      </c>
      <c r="S204" s="31">
        <v>0</v>
      </c>
      <c r="T204" s="31">
        <v>0</v>
      </c>
      <c r="U204" s="34">
        <f>S204+T204</f>
        <v>0</v>
      </c>
      <c r="V204" s="32">
        <v>3</v>
      </c>
      <c r="W204" s="31">
        <v>0</v>
      </c>
      <c r="X204" s="30">
        <f>V204+W204</f>
        <v>3</v>
      </c>
      <c r="Y204" s="46">
        <f>D204+G204+J204+M204+P204+S204+V204</f>
        <v>25</v>
      </c>
      <c r="Z204" s="29">
        <f>E204+H204+K204+N204+Q204+T204+W204</f>
        <v>4</v>
      </c>
      <c r="AA204" s="28">
        <f>F204+I204+L204+O204+R204+U204+X204</f>
        <v>29</v>
      </c>
    </row>
    <row r="205" spans="1:27" ht="13.5" thickBot="1" x14ac:dyDescent="0.25">
      <c r="A205" s="45"/>
      <c r="B205" s="26"/>
      <c r="C205" s="26"/>
      <c r="D205" s="25"/>
      <c r="E205" s="24"/>
      <c r="F205" s="23"/>
      <c r="G205" s="24"/>
      <c r="H205" s="24"/>
      <c r="I205" s="24"/>
      <c r="J205" s="25"/>
      <c r="K205" s="24"/>
      <c r="L205" s="23"/>
      <c r="M205" s="25"/>
      <c r="N205" s="24"/>
      <c r="O205" s="24"/>
      <c r="P205" s="25"/>
      <c r="Q205" s="24"/>
      <c r="R205" s="23"/>
      <c r="S205" s="24"/>
      <c r="T205" s="24"/>
      <c r="U205" s="24"/>
      <c r="V205" s="25"/>
      <c r="W205" s="24"/>
      <c r="X205" s="23"/>
      <c r="Y205" s="22"/>
      <c r="Z205" s="22"/>
      <c r="AA205" s="21"/>
    </row>
    <row r="206" spans="1:27" s="1" customFormat="1" ht="13.5" thickBot="1" x14ac:dyDescent="0.25">
      <c r="A206" s="43" t="s">
        <v>5</v>
      </c>
      <c r="B206" s="44"/>
      <c r="C206" s="44">
        <v>5</v>
      </c>
      <c r="D206" s="43">
        <f>D197+D199+D201+D204+D195</f>
        <v>125</v>
      </c>
      <c r="E206" s="42">
        <f t="shared" ref="E206:X206" si="140">E197+E199+E201+E204+E195</f>
        <v>44</v>
      </c>
      <c r="F206" s="41">
        <f t="shared" si="140"/>
        <v>169</v>
      </c>
      <c r="G206" s="43">
        <f t="shared" si="140"/>
        <v>3</v>
      </c>
      <c r="H206" s="42">
        <f t="shared" si="140"/>
        <v>4</v>
      </c>
      <c r="I206" s="41">
        <f t="shared" si="140"/>
        <v>7</v>
      </c>
      <c r="J206" s="43">
        <f t="shared" si="140"/>
        <v>1</v>
      </c>
      <c r="K206" s="42">
        <f t="shared" si="140"/>
        <v>0</v>
      </c>
      <c r="L206" s="41">
        <f t="shared" si="140"/>
        <v>1</v>
      </c>
      <c r="M206" s="43">
        <f t="shared" si="140"/>
        <v>10</v>
      </c>
      <c r="N206" s="42">
        <f t="shared" si="140"/>
        <v>4</v>
      </c>
      <c r="O206" s="41">
        <f t="shared" si="140"/>
        <v>14</v>
      </c>
      <c r="P206" s="43">
        <f t="shared" si="140"/>
        <v>2</v>
      </c>
      <c r="Q206" s="42">
        <f t="shared" si="140"/>
        <v>2</v>
      </c>
      <c r="R206" s="41">
        <f t="shared" si="140"/>
        <v>4</v>
      </c>
      <c r="S206" s="43">
        <f t="shared" si="140"/>
        <v>2</v>
      </c>
      <c r="T206" s="42">
        <f t="shared" si="140"/>
        <v>2</v>
      </c>
      <c r="U206" s="41">
        <f t="shared" si="140"/>
        <v>4</v>
      </c>
      <c r="V206" s="43">
        <f t="shared" si="140"/>
        <v>18</v>
      </c>
      <c r="W206" s="42">
        <f t="shared" si="140"/>
        <v>3</v>
      </c>
      <c r="X206" s="41">
        <f t="shared" si="140"/>
        <v>21</v>
      </c>
      <c r="Y206" s="220">
        <f>Y197+Y199+Y201+Y204+Y195</f>
        <v>161</v>
      </c>
      <c r="Z206" s="221">
        <f>Z197+Z199+Z201+Z204+Z195</f>
        <v>59</v>
      </c>
      <c r="AA206" s="222">
        <f>AA197+AA199+AA201+AA204+AA195</f>
        <v>220</v>
      </c>
    </row>
    <row r="207" spans="1:27" s="35" customFormat="1" ht="13.5" thickBot="1" x14ac:dyDescent="0.25">
      <c r="A207" s="40"/>
      <c r="B207" s="39"/>
      <c r="C207" s="39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7"/>
      <c r="Z207" s="37"/>
      <c r="AA207" s="36"/>
    </row>
    <row r="208" spans="1:27" s="1" customFormat="1" ht="13.5" thickBot="1" x14ac:dyDescent="0.25">
      <c r="A208" s="233" t="s">
        <v>4</v>
      </c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5"/>
    </row>
    <row r="209" spans="1:27" x14ac:dyDescent="0.2">
      <c r="A209" s="16"/>
      <c r="B209" s="15"/>
      <c r="C209" s="15"/>
      <c r="D209" s="13"/>
      <c r="E209" s="12"/>
      <c r="F209" s="11"/>
      <c r="G209" s="14"/>
      <c r="H209" s="14"/>
      <c r="I209" s="14"/>
      <c r="J209" s="13"/>
      <c r="K209" s="12"/>
      <c r="L209" s="11"/>
      <c r="M209" s="13"/>
      <c r="N209" s="14"/>
      <c r="O209" s="14"/>
      <c r="P209" s="13"/>
      <c r="Q209" s="12"/>
      <c r="R209" s="11"/>
      <c r="S209" s="14"/>
      <c r="T209" s="14"/>
      <c r="U209" s="14"/>
      <c r="V209" s="13"/>
      <c r="W209" s="12"/>
      <c r="X209" s="11"/>
      <c r="Y209" s="10"/>
      <c r="Z209" s="10"/>
      <c r="AA209" s="9"/>
    </row>
    <row r="210" spans="1:27" s="1" customFormat="1" x14ac:dyDescent="0.2">
      <c r="A210" s="33" t="s">
        <v>3</v>
      </c>
      <c r="B210" s="26">
        <v>7020</v>
      </c>
      <c r="C210" s="26">
        <v>5</v>
      </c>
      <c r="D210" s="32">
        <v>100</v>
      </c>
      <c r="E210" s="31">
        <v>22</v>
      </c>
      <c r="F210" s="30">
        <f>D210+E210</f>
        <v>122</v>
      </c>
      <c r="G210" s="31">
        <v>3</v>
      </c>
      <c r="H210" s="31">
        <v>0</v>
      </c>
      <c r="I210" s="34">
        <f>G210+H210</f>
        <v>3</v>
      </c>
      <c r="J210" s="32">
        <v>0</v>
      </c>
      <c r="K210" s="31">
        <v>0</v>
      </c>
      <c r="L210" s="30">
        <f>J210+K210</f>
        <v>0</v>
      </c>
      <c r="M210" s="32">
        <v>11</v>
      </c>
      <c r="N210" s="31">
        <v>4</v>
      </c>
      <c r="O210" s="34">
        <f>M210+N210</f>
        <v>15</v>
      </c>
      <c r="P210" s="32">
        <v>2</v>
      </c>
      <c r="Q210" s="31">
        <v>0</v>
      </c>
      <c r="R210" s="30">
        <f>P210+Q210</f>
        <v>2</v>
      </c>
      <c r="S210" s="31">
        <v>1</v>
      </c>
      <c r="T210" s="31">
        <v>0</v>
      </c>
      <c r="U210" s="34">
        <f>S210+T210</f>
        <v>1</v>
      </c>
      <c r="V210" s="32">
        <v>7</v>
      </c>
      <c r="W210" s="31">
        <v>0</v>
      </c>
      <c r="X210" s="30">
        <f>V210+W210</f>
        <v>7</v>
      </c>
      <c r="Y210" s="29">
        <f t="shared" ref="Y210:AA212" si="141">D210+G210+J210+M210+P210+S210+V210</f>
        <v>124</v>
      </c>
      <c r="Z210" s="29">
        <f t="shared" si="141"/>
        <v>26</v>
      </c>
      <c r="AA210" s="28">
        <f t="shared" si="141"/>
        <v>150</v>
      </c>
    </row>
    <row r="211" spans="1:27" s="1" customFormat="1" x14ac:dyDescent="0.2">
      <c r="A211" s="33" t="s">
        <v>2</v>
      </c>
      <c r="B211" s="26">
        <v>7040</v>
      </c>
      <c r="C211" s="26">
        <v>5</v>
      </c>
      <c r="D211" s="32">
        <v>31</v>
      </c>
      <c r="E211" s="31">
        <v>5</v>
      </c>
      <c r="F211" s="30">
        <f>D211+E211</f>
        <v>36</v>
      </c>
      <c r="G211" s="31">
        <v>11</v>
      </c>
      <c r="H211" s="31">
        <v>1</v>
      </c>
      <c r="I211" s="34">
        <f>G211+H211</f>
        <v>12</v>
      </c>
      <c r="J211" s="32">
        <v>0</v>
      </c>
      <c r="K211" s="31">
        <v>0</v>
      </c>
      <c r="L211" s="30">
        <f>J211+K211</f>
        <v>0</v>
      </c>
      <c r="M211" s="32">
        <v>0</v>
      </c>
      <c r="N211" s="31">
        <v>2</v>
      </c>
      <c r="O211" s="34">
        <f>M211+N211</f>
        <v>2</v>
      </c>
      <c r="P211" s="32">
        <v>0</v>
      </c>
      <c r="Q211" s="31">
        <v>0</v>
      </c>
      <c r="R211" s="30">
        <f>P211+Q211</f>
        <v>0</v>
      </c>
      <c r="S211" s="31">
        <v>1</v>
      </c>
      <c r="T211" s="31">
        <v>0</v>
      </c>
      <c r="U211" s="34">
        <f>S211+T211</f>
        <v>1</v>
      </c>
      <c r="V211" s="32">
        <v>4</v>
      </c>
      <c r="W211" s="31">
        <v>3</v>
      </c>
      <c r="X211" s="30">
        <f>V211+W211</f>
        <v>7</v>
      </c>
      <c r="Y211" s="29">
        <f t="shared" si="141"/>
        <v>47</v>
      </c>
      <c r="Z211" s="29">
        <f t="shared" si="141"/>
        <v>11</v>
      </c>
      <c r="AA211" s="28">
        <f t="shared" si="141"/>
        <v>58</v>
      </c>
    </row>
    <row r="212" spans="1:27" s="1" customFormat="1" x14ac:dyDescent="0.2">
      <c r="A212" s="33" t="s">
        <v>1</v>
      </c>
      <c r="B212" s="26">
        <v>7050</v>
      </c>
      <c r="C212" s="26">
        <v>5</v>
      </c>
      <c r="D212" s="32">
        <v>100</v>
      </c>
      <c r="E212" s="31">
        <v>25</v>
      </c>
      <c r="F212" s="30">
        <f>D212+E212</f>
        <v>125</v>
      </c>
      <c r="G212" s="31">
        <v>8</v>
      </c>
      <c r="H212" s="31">
        <v>2</v>
      </c>
      <c r="I212" s="30">
        <f>G212+H212</f>
        <v>10</v>
      </c>
      <c r="J212" s="32">
        <v>4</v>
      </c>
      <c r="K212" s="31">
        <v>1</v>
      </c>
      <c r="L212" s="30">
        <f>J212+K212</f>
        <v>5</v>
      </c>
      <c r="M212" s="32">
        <v>2</v>
      </c>
      <c r="N212" s="31">
        <v>3</v>
      </c>
      <c r="O212" s="30">
        <f>M212+N212</f>
        <v>5</v>
      </c>
      <c r="P212" s="32">
        <v>1</v>
      </c>
      <c r="Q212" s="31">
        <v>0</v>
      </c>
      <c r="R212" s="30">
        <f>P212+Q212</f>
        <v>1</v>
      </c>
      <c r="S212" s="31">
        <v>1</v>
      </c>
      <c r="T212" s="31">
        <v>0</v>
      </c>
      <c r="U212" s="30">
        <f>S212+T212</f>
        <v>1</v>
      </c>
      <c r="V212" s="32">
        <v>7</v>
      </c>
      <c r="W212" s="31">
        <v>2</v>
      </c>
      <c r="X212" s="30">
        <f>V212+W212</f>
        <v>9</v>
      </c>
      <c r="Y212" s="29">
        <f t="shared" si="141"/>
        <v>123</v>
      </c>
      <c r="Z212" s="29">
        <f t="shared" si="141"/>
        <v>33</v>
      </c>
      <c r="AA212" s="28">
        <f t="shared" si="141"/>
        <v>156</v>
      </c>
    </row>
    <row r="213" spans="1:27" ht="13.5" thickBot="1" x14ac:dyDescent="0.25">
      <c r="A213" s="27"/>
      <c r="B213" s="26"/>
      <c r="C213" s="26"/>
      <c r="D213" s="25"/>
      <c r="E213" s="24"/>
      <c r="F213" s="23"/>
      <c r="G213" s="24"/>
      <c r="H213" s="24"/>
      <c r="I213" s="23"/>
      <c r="J213" s="25"/>
      <c r="K213" s="24"/>
      <c r="L213" s="23"/>
      <c r="M213" s="25"/>
      <c r="N213" s="24"/>
      <c r="O213" s="23"/>
      <c r="P213" s="25"/>
      <c r="Q213" s="24"/>
      <c r="R213" s="23"/>
      <c r="S213" s="24"/>
      <c r="T213" s="24"/>
      <c r="U213" s="23"/>
      <c r="V213" s="25"/>
      <c r="W213" s="24"/>
      <c r="X213" s="23"/>
      <c r="Y213" s="22"/>
      <c r="Z213" s="22"/>
      <c r="AA213" s="21"/>
    </row>
    <row r="214" spans="1:27" s="1" customFormat="1" ht="13.5" thickBot="1" x14ac:dyDescent="0.25">
      <c r="A214" s="18" t="s">
        <v>0</v>
      </c>
      <c r="B214" s="20"/>
      <c r="C214" s="20">
        <v>5</v>
      </c>
      <c r="D214" s="19">
        <f t="shared" ref="D214:AA214" si="142">D210+D211+D212</f>
        <v>231</v>
      </c>
      <c r="E214" s="18">
        <f t="shared" si="142"/>
        <v>52</v>
      </c>
      <c r="F214" s="17">
        <f t="shared" si="142"/>
        <v>283</v>
      </c>
      <c r="G214" s="19">
        <f t="shared" si="142"/>
        <v>22</v>
      </c>
      <c r="H214" s="18">
        <f t="shared" si="142"/>
        <v>3</v>
      </c>
      <c r="I214" s="17">
        <f t="shared" si="142"/>
        <v>25</v>
      </c>
      <c r="J214" s="19">
        <f t="shared" si="142"/>
        <v>4</v>
      </c>
      <c r="K214" s="18">
        <f t="shared" si="142"/>
        <v>1</v>
      </c>
      <c r="L214" s="17">
        <f t="shared" si="142"/>
        <v>5</v>
      </c>
      <c r="M214" s="19">
        <f t="shared" si="142"/>
        <v>13</v>
      </c>
      <c r="N214" s="18">
        <f t="shared" si="142"/>
        <v>9</v>
      </c>
      <c r="O214" s="17">
        <f t="shared" si="142"/>
        <v>22</v>
      </c>
      <c r="P214" s="19">
        <f t="shared" si="142"/>
        <v>3</v>
      </c>
      <c r="Q214" s="18">
        <f t="shared" si="142"/>
        <v>0</v>
      </c>
      <c r="R214" s="17">
        <f t="shared" si="142"/>
        <v>3</v>
      </c>
      <c r="S214" s="19">
        <f t="shared" si="142"/>
        <v>3</v>
      </c>
      <c r="T214" s="18">
        <f t="shared" si="142"/>
        <v>0</v>
      </c>
      <c r="U214" s="17">
        <f t="shared" si="142"/>
        <v>3</v>
      </c>
      <c r="V214" s="19">
        <f t="shared" si="142"/>
        <v>18</v>
      </c>
      <c r="W214" s="18">
        <f t="shared" si="142"/>
        <v>5</v>
      </c>
      <c r="X214" s="17">
        <f t="shared" si="142"/>
        <v>23</v>
      </c>
      <c r="Y214" s="219">
        <f>Y210+Y211+Y212</f>
        <v>294</v>
      </c>
      <c r="Z214" s="18">
        <f t="shared" si="142"/>
        <v>70</v>
      </c>
      <c r="AA214" s="17">
        <f t="shared" si="142"/>
        <v>364</v>
      </c>
    </row>
    <row r="215" spans="1:27" s="197" customFormat="1" ht="13.5" thickBot="1" x14ac:dyDescent="0.25">
      <c r="A215" s="16"/>
      <c r="B215" s="15"/>
      <c r="C215" s="15"/>
      <c r="D215" s="13"/>
      <c r="E215" s="12"/>
      <c r="F215" s="11"/>
      <c r="G215" s="14"/>
      <c r="H215" s="14"/>
      <c r="I215" s="14"/>
      <c r="J215" s="13"/>
      <c r="K215" s="12"/>
      <c r="L215" s="11"/>
      <c r="M215" s="13"/>
      <c r="N215" s="14"/>
      <c r="O215" s="14"/>
      <c r="P215" s="13"/>
      <c r="Q215" s="12"/>
      <c r="R215" s="11"/>
      <c r="S215" s="14"/>
      <c r="T215" s="14"/>
      <c r="U215" s="14"/>
      <c r="V215" s="13"/>
      <c r="W215" s="12"/>
      <c r="X215" s="11"/>
      <c r="Y215" s="10"/>
      <c r="Z215" s="10"/>
      <c r="AA215" s="9"/>
    </row>
    <row r="216" spans="1:27" s="1" customFormat="1" ht="13.5" thickBot="1" x14ac:dyDescent="0.25">
      <c r="A216" s="191" t="s">
        <v>167</v>
      </c>
      <c r="B216" s="192"/>
      <c r="C216" s="193">
        <v>5</v>
      </c>
      <c r="D216" s="191">
        <f t="shared" ref="D216:AA216" si="143">D206+D214+D191+D168+D134+D5+D158</f>
        <v>1330</v>
      </c>
      <c r="E216" s="191">
        <f t="shared" si="143"/>
        <v>766</v>
      </c>
      <c r="F216" s="194">
        <f t="shared" si="143"/>
        <v>2096</v>
      </c>
      <c r="G216" s="191">
        <f t="shared" si="143"/>
        <v>106</v>
      </c>
      <c r="H216" s="191">
        <f t="shared" si="143"/>
        <v>55</v>
      </c>
      <c r="I216" s="194">
        <f t="shared" si="143"/>
        <v>161</v>
      </c>
      <c r="J216" s="191">
        <f t="shared" si="143"/>
        <v>7</v>
      </c>
      <c r="K216" s="191">
        <f t="shared" si="143"/>
        <v>3</v>
      </c>
      <c r="L216" s="194">
        <f t="shared" si="143"/>
        <v>10</v>
      </c>
      <c r="M216" s="191">
        <f t="shared" si="143"/>
        <v>59</v>
      </c>
      <c r="N216" s="191">
        <f t="shared" si="143"/>
        <v>53</v>
      </c>
      <c r="O216" s="194">
        <f t="shared" si="143"/>
        <v>112</v>
      </c>
      <c r="P216" s="191">
        <f t="shared" si="143"/>
        <v>33</v>
      </c>
      <c r="Q216" s="191">
        <f t="shared" si="143"/>
        <v>12</v>
      </c>
      <c r="R216" s="194">
        <f t="shared" si="143"/>
        <v>45</v>
      </c>
      <c r="S216" s="191">
        <f t="shared" si="143"/>
        <v>18</v>
      </c>
      <c r="T216" s="191">
        <f t="shared" si="143"/>
        <v>7</v>
      </c>
      <c r="U216" s="194">
        <f t="shared" si="143"/>
        <v>25</v>
      </c>
      <c r="V216" s="191">
        <f t="shared" si="143"/>
        <v>125</v>
      </c>
      <c r="W216" s="191">
        <f t="shared" si="143"/>
        <v>75</v>
      </c>
      <c r="X216" s="194">
        <f t="shared" si="143"/>
        <v>200</v>
      </c>
      <c r="Y216" s="195">
        <f t="shared" si="143"/>
        <v>1678</v>
      </c>
      <c r="Z216" s="195">
        <f t="shared" si="143"/>
        <v>971</v>
      </c>
      <c r="AA216" s="196">
        <f t="shared" si="143"/>
        <v>2649</v>
      </c>
    </row>
  </sheetData>
  <mergeCells count="12">
    <mergeCell ref="M2:O2"/>
    <mergeCell ref="P2:R2"/>
    <mergeCell ref="A160:AA160"/>
    <mergeCell ref="A193:AA193"/>
    <mergeCell ref="A208:AA208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C28" workbookViewId="0">
      <selection activeCell="V51" sqref="V51"/>
    </sheetView>
  </sheetViews>
  <sheetFormatPr defaultRowHeight="12.75" x14ac:dyDescent="0.2"/>
  <cols>
    <col min="2" max="2" width="47" customWidth="1"/>
  </cols>
  <sheetData>
    <row r="1" spans="1:26" ht="13.5" thickTop="1" x14ac:dyDescent="0.2">
      <c r="A1" s="246"/>
      <c r="B1" s="247"/>
      <c r="C1" s="252" t="s">
        <v>169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4"/>
    </row>
    <row r="2" spans="1:26" x14ac:dyDescent="0.2">
      <c r="A2" s="248"/>
      <c r="B2" s="249"/>
      <c r="C2" s="245" t="s">
        <v>170</v>
      </c>
      <c r="D2" s="242"/>
      <c r="E2" s="242"/>
      <c r="F2" s="242" t="s">
        <v>171</v>
      </c>
      <c r="G2" s="242"/>
      <c r="H2" s="242"/>
      <c r="I2" s="242" t="s">
        <v>172</v>
      </c>
      <c r="J2" s="242"/>
      <c r="K2" s="242"/>
      <c r="L2" s="242" t="s">
        <v>173</v>
      </c>
      <c r="M2" s="242"/>
      <c r="N2" s="242"/>
      <c r="O2" s="242" t="s">
        <v>174</v>
      </c>
      <c r="P2" s="242"/>
      <c r="Q2" s="242"/>
      <c r="R2" s="242" t="s">
        <v>175</v>
      </c>
      <c r="S2" s="242"/>
      <c r="T2" s="242"/>
      <c r="U2" s="242" t="s">
        <v>176</v>
      </c>
      <c r="V2" s="242"/>
      <c r="W2" s="242"/>
      <c r="X2" s="242" t="s">
        <v>177</v>
      </c>
      <c r="Y2" s="242"/>
      <c r="Z2" s="243"/>
    </row>
    <row r="3" spans="1:26" x14ac:dyDescent="0.2">
      <c r="A3" s="248"/>
      <c r="B3" s="249"/>
      <c r="C3" s="245" t="s">
        <v>178</v>
      </c>
      <c r="D3" s="242"/>
      <c r="E3" s="242"/>
      <c r="F3" s="242" t="s">
        <v>178</v>
      </c>
      <c r="G3" s="242"/>
      <c r="H3" s="242"/>
      <c r="I3" s="242" t="s">
        <v>178</v>
      </c>
      <c r="J3" s="242"/>
      <c r="K3" s="242"/>
      <c r="L3" s="242" t="s">
        <v>178</v>
      </c>
      <c r="M3" s="242"/>
      <c r="N3" s="242"/>
      <c r="O3" s="242" t="s">
        <v>178</v>
      </c>
      <c r="P3" s="242"/>
      <c r="Q3" s="242"/>
      <c r="R3" s="242" t="s">
        <v>178</v>
      </c>
      <c r="S3" s="242"/>
      <c r="T3" s="242"/>
      <c r="U3" s="242" t="s">
        <v>178</v>
      </c>
      <c r="V3" s="242"/>
      <c r="W3" s="242"/>
      <c r="X3" s="242" t="s">
        <v>178</v>
      </c>
      <c r="Y3" s="242"/>
      <c r="Z3" s="243"/>
    </row>
    <row r="4" spans="1:26" x14ac:dyDescent="0.2">
      <c r="A4" s="248"/>
      <c r="B4" s="249"/>
      <c r="C4" s="198" t="s">
        <v>179</v>
      </c>
      <c r="D4" s="199" t="s">
        <v>180</v>
      </c>
      <c r="E4" s="199" t="s">
        <v>14</v>
      </c>
      <c r="F4" s="199" t="s">
        <v>179</v>
      </c>
      <c r="G4" s="199" t="s">
        <v>180</v>
      </c>
      <c r="H4" s="199" t="s">
        <v>14</v>
      </c>
      <c r="I4" s="199" t="s">
        <v>179</v>
      </c>
      <c r="J4" s="199" t="s">
        <v>180</v>
      </c>
      <c r="K4" s="199" t="s">
        <v>14</v>
      </c>
      <c r="L4" s="199" t="s">
        <v>179</v>
      </c>
      <c r="M4" s="199" t="s">
        <v>180</v>
      </c>
      <c r="N4" s="199" t="s">
        <v>14</v>
      </c>
      <c r="O4" s="199" t="s">
        <v>179</v>
      </c>
      <c r="P4" s="199" t="s">
        <v>180</v>
      </c>
      <c r="Q4" s="199" t="s">
        <v>14</v>
      </c>
      <c r="R4" s="199" t="s">
        <v>179</v>
      </c>
      <c r="S4" s="199" t="s">
        <v>180</v>
      </c>
      <c r="T4" s="199" t="s">
        <v>14</v>
      </c>
      <c r="U4" s="199" t="s">
        <v>179</v>
      </c>
      <c r="V4" s="199" t="s">
        <v>180</v>
      </c>
      <c r="W4" s="199" t="s">
        <v>14</v>
      </c>
      <c r="X4" s="199" t="s">
        <v>179</v>
      </c>
      <c r="Y4" s="199" t="s">
        <v>180</v>
      </c>
      <c r="Z4" s="200" t="s">
        <v>14</v>
      </c>
    </row>
    <row r="5" spans="1:26" ht="13.5" thickBot="1" x14ac:dyDescent="0.25">
      <c r="A5" s="250"/>
      <c r="B5" s="251"/>
      <c r="C5" s="201" t="s">
        <v>181</v>
      </c>
      <c r="D5" s="202" t="s">
        <v>181</v>
      </c>
      <c r="E5" s="202" t="s">
        <v>181</v>
      </c>
      <c r="F5" s="202" t="s">
        <v>181</v>
      </c>
      <c r="G5" s="202" t="s">
        <v>181</v>
      </c>
      <c r="H5" s="202" t="s">
        <v>181</v>
      </c>
      <c r="I5" s="202" t="s">
        <v>181</v>
      </c>
      <c r="J5" s="202" t="s">
        <v>181</v>
      </c>
      <c r="K5" s="202" t="s">
        <v>181</v>
      </c>
      <c r="L5" s="202" t="s">
        <v>181</v>
      </c>
      <c r="M5" s="202" t="s">
        <v>181</v>
      </c>
      <c r="N5" s="202" t="s">
        <v>181</v>
      </c>
      <c r="O5" s="202" t="s">
        <v>181</v>
      </c>
      <c r="P5" s="202" t="s">
        <v>181</v>
      </c>
      <c r="Q5" s="202" t="s">
        <v>181</v>
      </c>
      <c r="R5" s="202" t="s">
        <v>181</v>
      </c>
      <c r="S5" s="202" t="s">
        <v>181</v>
      </c>
      <c r="T5" s="202" t="s">
        <v>181</v>
      </c>
      <c r="U5" s="202" t="s">
        <v>181</v>
      </c>
      <c r="V5" s="202" t="s">
        <v>181</v>
      </c>
      <c r="W5" s="202" t="s">
        <v>181</v>
      </c>
      <c r="X5" s="202" t="s">
        <v>181</v>
      </c>
      <c r="Y5" s="202" t="s">
        <v>181</v>
      </c>
      <c r="Z5" s="203" t="s">
        <v>181</v>
      </c>
    </row>
    <row r="6" spans="1:26" ht="13.5" thickTop="1" x14ac:dyDescent="0.2">
      <c r="A6" s="244" t="s">
        <v>182</v>
      </c>
      <c r="B6" s="204" t="s">
        <v>183</v>
      </c>
      <c r="C6" s="205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2</v>
      </c>
      <c r="P6" s="206">
        <v>1</v>
      </c>
      <c r="Q6" s="206">
        <v>3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7">
        <v>0</v>
      </c>
    </row>
    <row r="7" spans="1:26" x14ac:dyDescent="0.2">
      <c r="A7" s="241"/>
      <c r="B7" s="208" t="s">
        <v>184</v>
      </c>
      <c r="C7" s="209">
        <v>0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4</v>
      </c>
      <c r="P7" s="210">
        <v>0</v>
      </c>
      <c r="Q7" s="210">
        <v>4</v>
      </c>
      <c r="R7" s="210">
        <v>0</v>
      </c>
      <c r="S7" s="210">
        <v>0</v>
      </c>
      <c r="T7" s="210">
        <v>0</v>
      </c>
      <c r="U7" s="210">
        <v>0</v>
      </c>
      <c r="V7" s="210">
        <v>0</v>
      </c>
      <c r="W7" s="210">
        <v>0</v>
      </c>
      <c r="X7" s="210">
        <v>2</v>
      </c>
      <c r="Y7" s="210">
        <v>0</v>
      </c>
      <c r="Z7" s="211">
        <v>2</v>
      </c>
    </row>
    <row r="8" spans="1:26" x14ac:dyDescent="0.2">
      <c r="A8" s="241"/>
      <c r="B8" s="208" t="s">
        <v>185</v>
      </c>
      <c r="C8" s="209">
        <v>0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1</v>
      </c>
      <c r="J8" s="210">
        <v>0</v>
      </c>
      <c r="K8" s="210">
        <v>1</v>
      </c>
      <c r="L8" s="210">
        <v>0</v>
      </c>
      <c r="M8" s="210">
        <v>0</v>
      </c>
      <c r="N8" s="210">
        <v>0</v>
      </c>
      <c r="O8" s="210">
        <v>4</v>
      </c>
      <c r="P8" s="210">
        <v>0</v>
      </c>
      <c r="Q8" s="210">
        <v>4</v>
      </c>
      <c r="R8" s="210">
        <v>0</v>
      </c>
      <c r="S8" s="210">
        <v>0</v>
      </c>
      <c r="T8" s="210">
        <v>0</v>
      </c>
      <c r="U8" s="210">
        <v>0</v>
      </c>
      <c r="V8" s="210">
        <v>0</v>
      </c>
      <c r="W8" s="210">
        <v>0</v>
      </c>
      <c r="X8" s="210">
        <v>0</v>
      </c>
      <c r="Y8" s="210">
        <v>0</v>
      </c>
      <c r="Z8" s="211">
        <v>0</v>
      </c>
    </row>
    <row r="9" spans="1:26" x14ac:dyDescent="0.2">
      <c r="A9" s="241"/>
      <c r="B9" s="208" t="s">
        <v>186</v>
      </c>
      <c r="C9" s="209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2</v>
      </c>
      <c r="P9" s="210">
        <v>0</v>
      </c>
      <c r="Q9" s="210">
        <v>2</v>
      </c>
      <c r="R9" s="210">
        <v>0</v>
      </c>
      <c r="S9" s="210">
        <v>0</v>
      </c>
      <c r="T9" s="210">
        <v>0</v>
      </c>
      <c r="U9" s="210">
        <v>0</v>
      </c>
      <c r="V9" s="210">
        <v>0</v>
      </c>
      <c r="W9" s="210">
        <v>0</v>
      </c>
      <c r="X9" s="210">
        <v>0</v>
      </c>
      <c r="Y9" s="210">
        <v>0</v>
      </c>
      <c r="Z9" s="211">
        <v>0</v>
      </c>
    </row>
    <row r="10" spans="1:26" x14ac:dyDescent="0.2">
      <c r="A10" s="241"/>
      <c r="B10" s="208" t="s">
        <v>187</v>
      </c>
      <c r="C10" s="209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0">
        <v>2</v>
      </c>
      <c r="P10" s="210">
        <v>0</v>
      </c>
      <c r="Q10" s="210">
        <v>2</v>
      </c>
      <c r="R10" s="210">
        <v>0</v>
      </c>
      <c r="S10" s="210">
        <v>0</v>
      </c>
      <c r="T10" s="210">
        <v>0</v>
      </c>
      <c r="U10" s="210">
        <v>0</v>
      </c>
      <c r="V10" s="210">
        <v>0</v>
      </c>
      <c r="W10" s="210">
        <v>0</v>
      </c>
      <c r="X10" s="210">
        <v>0</v>
      </c>
      <c r="Y10" s="210">
        <v>0</v>
      </c>
      <c r="Z10" s="211">
        <v>0</v>
      </c>
    </row>
    <row r="11" spans="1:26" x14ac:dyDescent="0.2">
      <c r="A11" s="241"/>
      <c r="B11" s="208" t="s">
        <v>188</v>
      </c>
      <c r="C11" s="209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0">
        <v>8</v>
      </c>
      <c r="P11" s="210">
        <v>1</v>
      </c>
      <c r="Q11" s="210">
        <v>9</v>
      </c>
      <c r="R11" s="210">
        <v>0</v>
      </c>
      <c r="S11" s="210">
        <v>0</v>
      </c>
      <c r="T11" s="210">
        <v>0</v>
      </c>
      <c r="U11" s="210">
        <v>0</v>
      </c>
      <c r="V11" s="210">
        <v>0</v>
      </c>
      <c r="W11" s="210">
        <v>0</v>
      </c>
      <c r="X11" s="210">
        <v>1</v>
      </c>
      <c r="Y11" s="210">
        <v>1</v>
      </c>
      <c r="Z11" s="211">
        <v>2</v>
      </c>
    </row>
    <row r="12" spans="1:26" x14ac:dyDescent="0.2">
      <c r="A12" s="241"/>
      <c r="B12" s="208" t="s">
        <v>189</v>
      </c>
      <c r="C12" s="209">
        <v>0</v>
      </c>
      <c r="D12" s="210">
        <v>0</v>
      </c>
      <c r="E12" s="210">
        <v>0</v>
      </c>
      <c r="F12" s="210">
        <v>1</v>
      </c>
      <c r="G12" s="210">
        <v>0</v>
      </c>
      <c r="H12" s="210">
        <v>1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1</v>
      </c>
      <c r="Y12" s="210">
        <v>0</v>
      </c>
      <c r="Z12" s="211">
        <v>1</v>
      </c>
    </row>
    <row r="13" spans="1:26" x14ac:dyDescent="0.2">
      <c r="A13" s="241"/>
      <c r="B13" s="208" t="s">
        <v>190</v>
      </c>
      <c r="C13" s="209">
        <v>0</v>
      </c>
      <c r="D13" s="210">
        <v>0</v>
      </c>
      <c r="E13" s="210">
        <v>0</v>
      </c>
      <c r="F13" s="210">
        <v>1</v>
      </c>
      <c r="G13" s="210">
        <v>0</v>
      </c>
      <c r="H13" s="210">
        <v>1</v>
      </c>
      <c r="I13" s="210">
        <v>1</v>
      </c>
      <c r="J13" s="210">
        <v>0</v>
      </c>
      <c r="K13" s="210">
        <v>1</v>
      </c>
      <c r="L13" s="210">
        <v>0</v>
      </c>
      <c r="M13" s="210">
        <v>0</v>
      </c>
      <c r="N13" s="210">
        <v>0</v>
      </c>
      <c r="O13" s="210">
        <v>6</v>
      </c>
      <c r="P13" s="210">
        <v>6</v>
      </c>
      <c r="Q13" s="210">
        <v>12</v>
      </c>
      <c r="R13" s="210">
        <v>0</v>
      </c>
      <c r="S13" s="210">
        <v>1</v>
      </c>
      <c r="T13" s="210">
        <v>1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1">
        <v>0</v>
      </c>
    </row>
    <row r="14" spans="1:26" x14ac:dyDescent="0.2">
      <c r="A14" s="241"/>
      <c r="B14" s="208" t="s">
        <v>191</v>
      </c>
      <c r="C14" s="209">
        <v>0</v>
      </c>
      <c r="D14" s="210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0">
        <v>1</v>
      </c>
      <c r="P14" s="210">
        <v>0</v>
      </c>
      <c r="Q14" s="210">
        <v>1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1">
        <v>0</v>
      </c>
    </row>
    <row r="15" spans="1:26" x14ac:dyDescent="0.2">
      <c r="A15" s="241"/>
      <c r="B15" s="208" t="s">
        <v>192</v>
      </c>
      <c r="C15" s="209">
        <v>0</v>
      </c>
      <c r="D15" s="210">
        <v>0</v>
      </c>
      <c r="E15" s="210">
        <v>0</v>
      </c>
      <c r="F15" s="210">
        <v>8</v>
      </c>
      <c r="G15" s="210">
        <v>4</v>
      </c>
      <c r="H15" s="210">
        <v>12</v>
      </c>
      <c r="I15" s="210">
        <v>6</v>
      </c>
      <c r="J15" s="210">
        <v>1</v>
      </c>
      <c r="K15" s="210">
        <v>7</v>
      </c>
      <c r="L15" s="210">
        <v>0</v>
      </c>
      <c r="M15" s="210">
        <v>0</v>
      </c>
      <c r="N15" s="210">
        <v>0</v>
      </c>
      <c r="O15" s="210">
        <v>66</v>
      </c>
      <c r="P15" s="210">
        <v>60</v>
      </c>
      <c r="Q15" s="210">
        <v>126</v>
      </c>
      <c r="R15" s="210">
        <v>0</v>
      </c>
      <c r="S15" s="210">
        <v>0</v>
      </c>
      <c r="T15" s="210">
        <v>0</v>
      </c>
      <c r="U15" s="210">
        <v>1</v>
      </c>
      <c r="V15" s="210">
        <v>1</v>
      </c>
      <c r="W15" s="210">
        <v>2</v>
      </c>
      <c r="X15" s="210">
        <v>12</v>
      </c>
      <c r="Y15" s="210">
        <v>7</v>
      </c>
      <c r="Z15" s="211">
        <v>19</v>
      </c>
    </row>
    <row r="16" spans="1:26" x14ac:dyDescent="0.2">
      <c r="A16" s="241"/>
      <c r="B16" s="208" t="s">
        <v>193</v>
      </c>
      <c r="C16" s="209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1</v>
      </c>
      <c r="P16" s="210">
        <v>0</v>
      </c>
      <c r="Q16" s="210">
        <v>1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1">
        <v>0</v>
      </c>
    </row>
    <row r="17" spans="1:26" x14ac:dyDescent="0.2">
      <c r="A17" s="241"/>
      <c r="B17" s="208" t="s">
        <v>194</v>
      </c>
      <c r="C17" s="209">
        <v>0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8</v>
      </c>
      <c r="P17" s="210">
        <v>10</v>
      </c>
      <c r="Q17" s="210">
        <v>18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1</v>
      </c>
      <c r="Y17" s="210">
        <v>3</v>
      </c>
      <c r="Z17" s="211">
        <v>4</v>
      </c>
    </row>
    <row r="18" spans="1:26" x14ac:dyDescent="0.2">
      <c r="A18" s="241"/>
      <c r="B18" s="208" t="s">
        <v>195</v>
      </c>
      <c r="C18" s="209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0">
        <v>3</v>
      </c>
      <c r="P18" s="210">
        <v>3</v>
      </c>
      <c r="Q18" s="210">
        <v>6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1</v>
      </c>
      <c r="Y18" s="210">
        <v>0</v>
      </c>
      <c r="Z18" s="211">
        <v>1</v>
      </c>
    </row>
    <row r="19" spans="1:26" x14ac:dyDescent="0.2">
      <c r="A19" s="241"/>
      <c r="B19" s="208" t="s">
        <v>196</v>
      </c>
      <c r="C19" s="209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2</v>
      </c>
      <c r="P19" s="210">
        <v>3</v>
      </c>
      <c r="Q19" s="210">
        <v>5</v>
      </c>
      <c r="R19" s="210">
        <v>0</v>
      </c>
      <c r="S19" s="210">
        <v>0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1">
        <v>0</v>
      </c>
    </row>
    <row r="20" spans="1:26" x14ac:dyDescent="0.2">
      <c r="A20" s="241"/>
      <c r="B20" s="208" t="s">
        <v>197</v>
      </c>
      <c r="C20" s="209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2</v>
      </c>
      <c r="P20" s="210">
        <v>3</v>
      </c>
      <c r="Q20" s="210">
        <v>5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1</v>
      </c>
      <c r="Z20" s="211">
        <v>1</v>
      </c>
    </row>
    <row r="21" spans="1:26" x14ac:dyDescent="0.2">
      <c r="A21" s="241"/>
      <c r="B21" s="208" t="s">
        <v>198</v>
      </c>
      <c r="C21" s="209">
        <v>0</v>
      </c>
      <c r="D21" s="210">
        <v>0</v>
      </c>
      <c r="E21" s="210">
        <v>0</v>
      </c>
      <c r="F21" s="210">
        <v>1</v>
      </c>
      <c r="G21" s="210">
        <v>0</v>
      </c>
      <c r="H21" s="210">
        <v>1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1</v>
      </c>
      <c r="Q21" s="210">
        <v>1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1">
        <v>0</v>
      </c>
    </row>
    <row r="22" spans="1:26" x14ac:dyDescent="0.2">
      <c r="A22" s="241"/>
      <c r="B22" s="208" t="s">
        <v>199</v>
      </c>
      <c r="C22" s="209">
        <v>0</v>
      </c>
      <c r="D22" s="210">
        <v>0</v>
      </c>
      <c r="E22" s="210">
        <v>0</v>
      </c>
      <c r="F22" s="210">
        <v>2</v>
      </c>
      <c r="G22" s="210">
        <v>2</v>
      </c>
      <c r="H22" s="210">
        <v>4</v>
      </c>
      <c r="I22" s="210">
        <v>5</v>
      </c>
      <c r="J22" s="210">
        <v>0</v>
      </c>
      <c r="K22" s="210">
        <v>5</v>
      </c>
      <c r="L22" s="210">
        <v>0</v>
      </c>
      <c r="M22" s="210">
        <v>0</v>
      </c>
      <c r="N22" s="210">
        <v>0</v>
      </c>
      <c r="O22" s="210">
        <v>48</v>
      </c>
      <c r="P22" s="210">
        <v>20</v>
      </c>
      <c r="Q22" s="210">
        <v>68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6</v>
      </c>
      <c r="Y22" s="210">
        <v>2</v>
      </c>
      <c r="Z22" s="211">
        <v>8</v>
      </c>
    </row>
    <row r="23" spans="1:26" x14ac:dyDescent="0.2">
      <c r="A23" s="241"/>
      <c r="B23" s="208" t="s">
        <v>200</v>
      </c>
      <c r="C23" s="209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9</v>
      </c>
      <c r="P23" s="210">
        <v>2</v>
      </c>
      <c r="Q23" s="210">
        <v>11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2</v>
      </c>
      <c r="Y23" s="210">
        <v>0</v>
      </c>
      <c r="Z23" s="211">
        <v>2</v>
      </c>
    </row>
    <row r="24" spans="1:26" x14ac:dyDescent="0.2">
      <c r="A24" s="241"/>
      <c r="B24" s="208" t="s">
        <v>201</v>
      </c>
      <c r="C24" s="209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2</v>
      </c>
      <c r="K24" s="210">
        <v>2</v>
      </c>
      <c r="L24" s="210">
        <v>0</v>
      </c>
      <c r="M24" s="210">
        <v>0</v>
      </c>
      <c r="N24" s="210">
        <v>0</v>
      </c>
      <c r="O24" s="210">
        <v>7</v>
      </c>
      <c r="P24" s="210">
        <v>8</v>
      </c>
      <c r="Q24" s="210">
        <v>15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1">
        <v>0</v>
      </c>
    </row>
    <row r="25" spans="1:26" x14ac:dyDescent="0.2">
      <c r="A25" s="241"/>
      <c r="B25" s="208" t="s">
        <v>202</v>
      </c>
      <c r="C25" s="209">
        <v>0</v>
      </c>
      <c r="D25" s="210">
        <v>0</v>
      </c>
      <c r="E25" s="210">
        <v>0</v>
      </c>
      <c r="F25" s="210">
        <v>0</v>
      </c>
      <c r="G25" s="210">
        <v>1</v>
      </c>
      <c r="H25" s="210">
        <v>1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14</v>
      </c>
      <c r="P25" s="210">
        <v>25</v>
      </c>
      <c r="Q25" s="210">
        <v>39</v>
      </c>
      <c r="R25" s="210">
        <v>1</v>
      </c>
      <c r="S25" s="210">
        <v>1</v>
      </c>
      <c r="T25" s="210">
        <v>2</v>
      </c>
      <c r="U25" s="210">
        <v>0</v>
      </c>
      <c r="V25" s="210">
        <v>0</v>
      </c>
      <c r="W25" s="210">
        <v>0</v>
      </c>
      <c r="X25" s="210">
        <v>1</v>
      </c>
      <c r="Y25" s="210">
        <v>0</v>
      </c>
      <c r="Z25" s="211">
        <v>1</v>
      </c>
    </row>
    <row r="26" spans="1:26" x14ac:dyDescent="0.2">
      <c r="A26" s="241"/>
      <c r="B26" s="208" t="s">
        <v>203</v>
      </c>
      <c r="C26" s="209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  <c r="O26" s="210">
        <v>4</v>
      </c>
      <c r="P26" s="210">
        <v>6</v>
      </c>
      <c r="Q26" s="210">
        <v>10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1</v>
      </c>
      <c r="Y26" s="210">
        <v>0</v>
      </c>
      <c r="Z26" s="211">
        <v>1</v>
      </c>
    </row>
    <row r="27" spans="1:26" x14ac:dyDescent="0.2">
      <c r="A27" s="241"/>
      <c r="B27" s="208" t="s">
        <v>204</v>
      </c>
      <c r="C27" s="209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1</v>
      </c>
      <c r="Y27" s="210">
        <v>0</v>
      </c>
      <c r="Z27" s="211">
        <v>1</v>
      </c>
    </row>
    <row r="28" spans="1:26" x14ac:dyDescent="0.2">
      <c r="A28" s="241"/>
      <c r="B28" s="208" t="s">
        <v>205</v>
      </c>
      <c r="C28" s="209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1</v>
      </c>
      <c r="J28" s="210">
        <v>0</v>
      </c>
      <c r="K28" s="210">
        <v>1</v>
      </c>
      <c r="L28" s="210">
        <v>0</v>
      </c>
      <c r="M28" s="210">
        <v>0</v>
      </c>
      <c r="N28" s="210">
        <v>0</v>
      </c>
      <c r="O28" s="210">
        <v>3</v>
      </c>
      <c r="P28" s="210">
        <v>1</v>
      </c>
      <c r="Q28" s="210">
        <v>4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1">
        <v>0</v>
      </c>
    </row>
    <row r="29" spans="1:26" x14ac:dyDescent="0.2">
      <c r="A29" s="241"/>
      <c r="B29" s="208" t="s">
        <v>206</v>
      </c>
      <c r="C29" s="209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1</v>
      </c>
      <c r="J29" s="210">
        <v>1</v>
      </c>
      <c r="K29" s="210">
        <v>2</v>
      </c>
      <c r="L29" s="210">
        <v>0</v>
      </c>
      <c r="M29" s="210">
        <v>0</v>
      </c>
      <c r="N29" s="210">
        <v>0</v>
      </c>
      <c r="O29" s="210">
        <v>6</v>
      </c>
      <c r="P29" s="210">
        <v>4</v>
      </c>
      <c r="Q29" s="210">
        <v>10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1">
        <v>0</v>
      </c>
    </row>
    <row r="30" spans="1:26" x14ac:dyDescent="0.2">
      <c r="A30" s="241"/>
      <c r="B30" s="208" t="s">
        <v>207</v>
      </c>
      <c r="C30" s="209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1</v>
      </c>
      <c r="P30" s="210">
        <v>5</v>
      </c>
      <c r="Q30" s="210">
        <v>6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1">
        <v>0</v>
      </c>
    </row>
    <row r="31" spans="1:26" x14ac:dyDescent="0.2">
      <c r="A31" s="241"/>
      <c r="B31" s="208" t="s">
        <v>208</v>
      </c>
      <c r="C31" s="209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2</v>
      </c>
      <c r="P31" s="210">
        <v>0</v>
      </c>
      <c r="Q31" s="210">
        <v>2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1">
        <v>0</v>
      </c>
    </row>
    <row r="32" spans="1:26" x14ac:dyDescent="0.2">
      <c r="A32" s="241"/>
      <c r="B32" s="208" t="s">
        <v>209</v>
      </c>
      <c r="C32" s="209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5</v>
      </c>
      <c r="P32" s="210">
        <v>2</v>
      </c>
      <c r="Q32" s="210">
        <v>7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1</v>
      </c>
      <c r="Z32" s="211">
        <v>1</v>
      </c>
    </row>
    <row r="33" spans="1:26" x14ac:dyDescent="0.2">
      <c r="A33" s="241"/>
      <c r="B33" s="208" t="s">
        <v>210</v>
      </c>
      <c r="C33" s="209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2</v>
      </c>
      <c r="P33" s="210">
        <v>0</v>
      </c>
      <c r="Q33" s="210">
        <v>2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1">
        <v>0</v>
      </c>
    </row>
    <row r="34" spans="1:26" x14ac:dyDescent="0.2">
      <c r="A34" s="241"/>
      <c r="B34" s="208" t="s">
        <v>211</v>
      </c>
      <c r="C34" s="209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4</v>
      </c>
      <c r="P34" s="210">
        <v>2</v>
      </c>
      <c r="Q34" s="210">
        <v>6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1</v>
      </c>
      <c r="Y34" s="210">
        <v>0</v>
      </c>
      <c r="Z34" s="211">
        <v>1</v>
      </c>
    </row>
    <row r="35" spans="1:26" x14ac:dyDescent="0.2">
      <c r="A35" s="241"/>
      <c r="B35" s="208" t="s">
        <v>212</v>
      </c>
      <c r="C35" s="209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1</v>
      </c>
      <c r="P35" s="210">
        <v>0</v>
      </c>
      <c r="Q35" s="210">
        <v>1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1">
        <v>0</v>
      </c>
    </row>
    <row r="36" spans="1:26" x14ac:dyDescent="0.2">
      <c r="A36" s="241"/>
      <c r="B36" s="208" t="s">
        <v>213</v>
      </c>
      <c r="C36" s="209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1</v>
      </c>
      <c r="P36" s="210">
        <v>0</v>
      </c>
      <c r="Q36" s="210">
        <v>1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1">
        <v>0</v>
      </c>
    </row>
    <row r="37" spans="1:26" x14ac:dyDescent="0.2">
      <c r="A37" s="241"/>
      <c r="B37" s="208" t="s">
        <v>214</v>
      </c>
      <c r="C37" s="209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1</v>
      </c>
      <c r="K37" s="210">
        <v>1</v>
      </c>
      <c r="L37" s="210">
        <v>0</v>
      </c>
      <c r="M37" s="210">
        <v>0</v>
      </c>
      <c r="N37" s="210">
        <v>0</v>
      </c>
      <c r="O37" s="210">
        <v>1</v>
      </c>
      <c r="P37" s="210">
        <v>5</v>
      </c>
      <c r="Q37" s="210">
        <v>6</v>
      </c>
      <c r="R37" s="210">
        <v>0</v>
      </c>
      <c r="S37" s="210">
        <v>1</v>
      </c>
      <c r="T37" s="210">
        <v>1</v>
      </c>
      <c r="U37" s="210">
        <v>0</v>
      </c>
      <c r="V37" s="210">
        <v>0</v>
      </c>
      <c r="W37" s="210">
        <v>0</v>
      </c>
      <c r="X37" s="210">
        <v>0</v>
      </c>
      <c r="Y37" s="210">
        <v>1</v>
      </c>
      <c r="Z37" s="211">
        <v>1</v>
      </c>
    </row>
    <row r="38" spans="1:26" x14ac:dyDescent="0.2">
      <c r="A38" s="241"/>
      <c r="B38" s="208" t="s">
        <v>215</v>
      </c>
      <c r="C38" s="209">
        <v>0</v>
      </c>
      <c r="D38" s="210">
        <v>0</v>
      </c>
      <c r="E38" s="210">
        <v>0</v>
      </c>
      <c r="F38" s="210">
        <v>1</v>
      </c>
      <c r="G38" s="210">
        <v>0</v>
      </c>
      <c r="H38" s="210">
        <v>1</v>
      </c>
      <c r="I38" s="210">
        <v>1</v>
      </c>
      <c r="J38" s="210">
        <v>0</v>
      </c>
      <c r="K38" s="210">
        <v>1</v>
      </c>
      <c r="L38" s="210">
        <v>0</v>
      </c>
      <c r="M38" s="210">
        <v>0</v>
      </c>
      <c r="N38" s="210">
        <v>0</v>
      </c>
      <c r="O38" s="210">
        <v>7</v>
      </c>
      <c r="P38" s="210">
        <v>3</v>
      </c>
      <c r="Q38" s="210">
        <v>10</v>
      </c>
      <c r="R38" s="210">
        <v>2</v>
      </c>
      <c r="S38" s="210">
        <v>0</v>
      </c>
      <c r="T38" s="210">
        <v>2</v>
      </c>
      <c r="U38" s="210">
        <v>0</v>
      </c>
      <c r="V38" s="210">
        <v>0</v>
      </c>
      <c r="W38" s="210">
        <v>0</v>
      </c>
      <c r="X38" s="210">
        <v>1</v>
      </c>
      <c r="Y38" s="210">
        <v>0</v>
      </c>
      <c r="Z38" s="211">
        <v>1</v>
      </c>
    </row>
    <row r="39" spans="1:26" x14ac:dyDescent="0.2">
      <c r="A39" s="241"/>
      <c r="B39" s="208" t="s">
        <v>216</v>
      </c>
      <c r="C39" s="209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3</v>
      </c>
      <c r="P39" s="210">
        <v>0</v>
      </c>
      <c r="Q39" s="210">
        <v>3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1">
        <v>0</v>
      </c>
    </row>
    <row r="40" spans="1:26" x14ac:dyDescent="0.2">
      <c r="A40" s="241"/>
      <c r="B40" s="208" t="s">
        <v>217</v>
      </c>
      <c r="C40" s="209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1</v>
      </c>
      <c r="J40" s="210">
        <v>1</v>
      </c>
      <c r="K40" s="210">
        <v>2</v>
      </c>
      <c r="L40" s="210">
        <v>0</v>
      </c>
      <c r="M40" s="210">
        <v>0</v>
      </c>
      <c r="N40" s="210">
        <v>0</v>
      </c>
      <c r="O40" s="210">
        <v>6</v>
      </c>
      <c r="P40" s="210">
        <v>3</v>
      </c>
      <c r="Q40" s="210">
        <v>9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1">
        <v>0</v>
      </c>
    </row>
    <row r="41" spans="1:26" x14ac:dyDescent="0.2">
      <c r="A41" s="241"/>
      <c r="B41" s="208" t="s">
        <v>218</v>
      </c>
      <c r="C41" s="209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1</v>
      </c>
      <c r="J41" s="210">
        <v>0</v>
      </c>
      <c r="K41" s="210">
        <v>1</v>
      </c>
      <c r="L41" s="210">
        <v>0</v>
      </c>
      <c r="M41" s="210">
        <v>0</v>
      </c>
      <c r="N41" s="210">
        <v>0</v>
      </c>
      <c r="O41" s="210">
        <v>2</v>
      </c>
      <c r="P41" s="210">
        <v>0</v>
      </c>
      <c r="Q41" s="210">
        <v>2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1">
        <v>0</v>
      </c>
    </row>
    <row r="42" spans="1:26" x14ac:dyDescent="0.2">
      <c r="A42" s="241"/>
      <c r="B42" s="208" t="s">
        <v>219</v>
      </c>
      <c r="C42" s="209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2</v>
      </c>
      <c r="Q42" s="210">
        <v>2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1</v>
      </c>
      <c r="Z42" s="211">
        <v>1</v>
      </c>
    </row>
    <row r="43" spans="1:26" x14ac:dyDescent="0.2">
      <c r="A43" s="241"/>
      <c r="B43" s="208" t="s">
        <v>220</v>
      </c>
      <c r="C43" s="209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4</v>
      </c>
      <c r="P43" s="210">
        <v>0</v>
      </c>
      <c r="Q43" s="210">
        <v>4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1">
        <v>0</v>
      </c>
    </row>
    <row r="44" spans="1:26" x14ac:dyDescent="0.2">
      <c r="A44" s="241"/>
      <c r="B44" s="208" t="s">
        <v>221</v>
      </c>
      <c r="C44" s="209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2</v>
      </c>
      <c r="P44" s="210">
        <v>4</v>
      </c>
      <c r="Q44" s="210">
        <v>6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1">
        <v>0</v>
      </c>
    </row>
    <row r="45" spans="1:26" x14ac:dyDescent="0.2">
      <c r="A45" s="241"/>
      <c r="B45" s="208" t="s">
        <v>222</v>
      </c>
      <c r="C45" s="209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2</v>
      </c>
      <c r="P45" s="210">
        <v>2</v>
      </c>
      <c r="Q45" s="210">
        <v>4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1">
        <v>0</v>
      </c>
    </row>
    <row r="46" spans="1:26" x14ac:dyDescent="0.2">
      <c r="A46" s="241"/>
      <c r="B46" s="208" t="s">
        <v>223</v>
      </c>
      <c r="C46" s="209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7</v>
      </c>
      <c r="P46" s="210">
        <v>1</v>
      </c>
      <c r="Q46" s="210">
        <v>8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1">
        <v>0</v>
      </c>
    </row>
    <row r="47" spans="1:26" x14ac:dyDescent="0.2">
      <c r="A47" s="241"/>
      <c r="B47" s="208" t="s">
        <v>224</v>
      </c>
      <c r="C47" s="209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1</v>
      </c>
      <c r="J47" s="210">
        <v>0</v>
      </c>
      <c r="K47" s="210">
        <v>1</v>
      </c>
      <c r="L47" s="210">
        <v>0</v>
      </c>
      <c r="M47" s="210">
        <v>0</v>
      </c>
      <c r="N47" s="210">
        <v>0</v>
      </c>
      <c r="O47" s="210">
        <v>8</v>
      </c>
      <c r="P47" s="210">
        <v>1</v>
      </c>
      <c r="Q47" s="210">
        <v>9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1">
        <v>0</v>
      </c>
    </row>
    <row r="48" spans="1:26" x14ac:dyDescent="0.2">
      <c r="A48" s="241"/>
      <c r="B48" s="208" t="s">
        <v>225</v>
      </c>
      <c r="C48" s="209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2</v>
      </c>
      <c r="P48" s="210">
        <v>1</v>
      </c>
      <c r="Q48" s="210">
        <v>3</v>
      </c>
      <c r="R48" s="210">
        <v>0</v>
      </c>
      <c r="S48" s="210">
        <v>1</v>
      </c>
      <c r="T48" s="210">
        <v>1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1">
        <v>0</v>
      </c>
    </row>
    <row r="49" spans="1:26" x14ac:dyDescent="0.2">
      <c r="A49" s="241"/>
      <c r="B49" s="208" t="s">
        <v>226</v>
      </c>
      <c r="C49" s="209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1</v>
      </c>
      <c r="Y49" s="210">
        <v>0</v>
      </c>
      <c r="Z49" s="211">
        <v>1</v>
      </c>
    </row>
    <row r="50" spans="1:26" x14ac:dyDescent="0.2">
      <c r="A50" s="241"/>
      <c r="B50" s="208" t="s">
        <v>227</v>
      </c>
      <c r="C50" s="209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2</v>
      </c>
      <c r="P50" s="210">
        <v>4</v>
      </c>
      <c r="Q50" s="210">
        <v>6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2</v>
      </c>
      <c r="Y50" s="210">
        <v>1</v>
      </c>
      <c r="Z50" s="211">
        <v>3</v>
      </c>
    </row>
    <row r="51" spans="1:26" x14ac:dyDescent="0.2">
      <c r="A51" s="241"/>
      <c r="B51" s="208" t="s">
        <v>228</v>
      </c>
      <c r="C51" s="209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1</v>
      </c>
      <c r="Q51" s="210">
        <v>1</v>
      </c>
      <c r="R51" s="210">
        <v>1</v>
      </c>
      <c r="S51" s="210">
        <v>0</v>
      </c>
      <c r="T51" s="210">
        <v>1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1">
        <v>0</v>
      </c>
    </row>
    <row r="52" spans="1:26" x14ac:dyDescent="0.2">
      <c r="A52" s="241"/>
      <c r="B52" s="208" t="s">
        <v>229</v>
      </c>
      <c r="C52" s="209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2</v>
      </c>
      <c r="Q52" s="210">
        <v>2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1">
        <v>0</v>
      </c>
    </row>
    <row r="53" spans="1:26" x14ac:dyDescent="0.2">
      <c r="A53" s="241"/>
      <c r="B53" s="208" t="s">
        <v>230</v>
      </c>
      <c r="C53" s="209">
        <v>0</v>
      </c>
      <c r="D53" s="210">
        <v>0</v>
      </c>
      <c r="E53" s="210">
        <v>0</v>
      </c>
      <c r="F53" s="210">
        <v>0</v>
      </c>
      <c r="G53" s="210">
        <v>1</v>
      </c>
      <c r="H53" s="210">
        <v>1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10</v>
      </c>
      <c r="P53" s="210">
        <v>8</v>
      </c>
      <c r="Q53" s="210">
        <v>18</v>
      </c>
      <c r="R53" s="210">
        <v>0</v>
      </c>
      <c r="S53" s="210">
        <v>0</v>
      </c>
      <c r="T53" s="210">
        <v>0</v>
      </c>
      <c r="U53" s="210">
        <v>3</v>
      </c>
      <c r="V53" s="210">
        <v>0</v>
      </c>
      <c r="W53" s="210">
        <v>3</v>
      </c>
      <c r="X53" s="210">
        <v>0</v>
      </c>
      <c r="Y53" s="210">
        <v>0</v>
      </c>
      <c r="Z53" s="211">
        <v>0</v>
      </c>
    </row>
    <row r="54" spans="1:26" x14ac:dyDescent="0.2">
      <c r="A54" s="241"/>
      <c r="B54" s="208" t="s">
        <v>231</v>
      </c>
      <c r="C54" s="209">
        <v>0</v>
      </c>
      <c r="D54" s="210">
        <v>1</v>
      </c>
      <c r="E54" s="210">
        <v>1</v>
      </c>
      <c r="F54" s="210">
        <v>0</v>
      </c>
      <c r="G54" s="210">
        <v>0</v>
      </c>
      <c r="H54" s="210">
        <v>0</v>
      </c>
      <c r="I54" s="210">
        <v>1</v>
      </c>
      <c r="J54" s="210">
        <v>3</v>
      </c>
      <c r="K54" s="210">
        <v>4</v>
      </c>
      <c r="L54" s="210">
        <v>0</v>
      </c>
      <c r="M54" s="210">
        <v>0</v>
      </c>
      <c r="N54" s="210">
        <v>0</v>
      </c>
      <c r="O54" s="210">
        <v>26</v>
      </c>
      <c r="P54" s="210">
        <v>24</v>
      </c>
      <c r="Q54" s="210">
        <v>50</v>
      </c>
      <c r="R54" s="210">
        <v>1</v>
      </c>
      <c r="S54" s="210">
        <v>1</v>
      </c>
      <c r="T54" s="210">
        <v>2</v>
      </c>
      <c r="U54" s="210">
        <v>0</v>
      </c>
      <c r="V54" s="210">
        <v>0</v>
      </c>
      <c r="W54" s="210">
        <v>0</v>
      </c>
      <c r="X54" s="210">
        <v>1</v>
      </c>
      <c r="Y54" s="210">
        <v>4</v>
      </c>
      <c r="Z54" s="211">
        <v>5</v>
      </c>
    </row>
    <row r="55" spans="1:26" x14ac:dyDescent="0.2">
      <c r="A55" s="241"/>
      <c r="B55" s="208" t="s">
        <v>232</v>
      </c>
      <c r="C55" s="209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4</v>
      </c>
      <c r="P55" s="210">
        <v>7</v>
      </c>
      <c r="Q55" s="210">
        <v>11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1">
        <v>0</v>
      </c>
    </row>
    <row r="56" spans="1:26" x14ac:dyDescent="0.2">
      <c r="A56" s="241"/>
      <c r="B56" s="208" t="s">
        <v>233</v>
      </c>
      <c r="C56" s="209">
        <v>0</v>
      </c>
      <c r="D56" s="210">
        <v>0</v>
      </c>
      <c r="E56" s="210">
        <v>0</v>
      </c>
      <c r="F56" s="210">
        <v>2</v>
      </c>
      <c r="G56" s="210">
        <v>2</v>
      </c>
      <c r="H56" s="210">
        <v>4</v>
      </c>
      <c r="I56" s="210">
        <v>5</v>
      </c>
      <c r="J56" s="210">
        <v>5</v>
      </c>
      <c r="K56" s="210">
        <v>10</v>
      </c>
      <c r="L56" s="210">
        <v>0</v>
      </c>
      <c r="M56" s="210">
        <v>0</v>
      </c>
      <c r="N56" s="210">
        <v>0</v>
      </c>
      <c r="O56" s="210">
        <v>124</v>
      </c>
      <c r="P56" s="210">
        <v>22</v>
      </c>
      <c r="Q56" s="210">
        <v>146</v>
      </c>
      <c r="R56" s="210">
        <v>5</v>
      </c>
      <c r="S56" s="210">
        <v>0</v>
      </c>
      <c r="T56" s="210">
        <v>5</v>
      </c>
      <c r="U56" s="210">
        <v>1</v>
      </c>
      <c r="V56" s="210">
        <v>0</v>
      </c>
      <c r="W56" s="210">
        <v>1</v>
      </c>
      <c r="X56" s="210">
        <v>12</v>
      </c>
      <c r="Y56" s="210">
        <v>4</v>
      </c>
      <c r="Z56" s="211">
        <v>16</v>
      </c>
    </row>
    <row r="57" spans="1:26" x14ac:dyDescent="0.2">
      <c r="A57" s="241"/>
      <c r="B57" s="208" t="s">
        <v>234</v>
      </c>
      <c r="C57" s="209">
        <v>1</v>
      </c>
      <c r="D57" s="210">
        <v>0</v>
      </c>
      <c r="E57" s="210">
        <v>1</v>
      </c>
      <c r="F57" s="210">
        <v>1</v>
      </c>
      <c r="G57" s="210">
        <v>3</v>
      </c>
      <c r="H57" s="210">
        <v>4</v>
      </c>
      <c r="I57" s="210">
        <v>12</v>
      </c>
      <c r="J57" s="210">
        <v>7</v>
      </c>
      <c r="K57" s="210">
        <v>19</v>
      </c>
      <c r="L57" s="210">
        <v>0</v>
      </c>
      <c r="M57" s="210">
        <v>0</v>
      </c>
      <c r="N57" s="210">
        <v>0</v>
      </c>
      <c r="O57" s="210">
        <v>83</v>
      </c>
      <c r="P57" s="210">
        <v>55</v>
      </c>
      <c r="Q57" s="210">
        <v>138</v>
      </c>
      <c r="R57" s="210">
        <v>3</v>
      </c>
      <c r="S57" s="210">
        <v>3</v>
      </c>
      <c r="T57" s="210">
        <v>6</v>
      </c>
      <c r="U57" s="210">
        <v>0</v>
      </c>
      <c r="V57" s="210">
        <v>1</v>
      </c>
      <c r="W57" s="210">
        <v>1</v>
      </c>
      <c r="X57" s="210">
        <v>9</v>
      </c>
      <c r="Y57" s="210">
        <v>3</v>
      </c>
      <c r="Z57" s="211">
        <v>12</v>
      </c>
    </row>
    <row r="58" spans="1:26" x14ac:dyDescent="0.2">
      <c r="A58" s="241"/>
      <c r="B58" s="208" t="s">
        <v>235</v>
      </c>
      <c r="C58" s="209">
        <v>0</v>
      </c>
      <c r="D58" s="210">
        <v>0</v>
      </c>
      <c r="E58" s="210">
        <v>0</v>
      </c>
      <c r="F58" s="210">
        <v>3</v>
      </c>
      <c r="G58" s="210">
        <v>0</v>
      </c>
      <c r="H58" s="210">
        <v>3</v>
      </c>
      <c r="I58" s="210">
        <v>1</v>
      </c>
      <c r="J58" s="210">
        <v>1</v>
      </c>
      <c r="K58" s="210">
        <v>2</v>
      </c>
      <c r="L58" s="210">
        <v>0</v>
      </c>
      <c r="M58" s="210">
        <v>0</v>
      </c>
      <c r="N58" s="210">
        <v>0</v>
      </c>
      <c r="O58" s="210">
        <v>26</v>
      </c>
      <c r="P58" s="210">
        <v>14</v>
      </c>
      <c r="Q58" s="210">
        <v>40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1</v>
      </c>
      <c r="Y58" s="210">
        <v>0</v>
      </c>
      <c r="Z58" s="211">
        <v>1</v>
      </c>
    </row>
    <row r="59" spans="1:26" x14ac:dyDescent="0.2">
      <c r="A59" s="241"/>
      <c r="B59" s="208" t="s">
        <v>236</v>
      </c>
      <c r="C59" s="209">
        <v>0</v>
      </c>
      <c r="D59" s="210">
        <v>1</v>
      </c>
      <c r="E59" s="210">
        <v>1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3</v>
      </c>
      <c r="Q59" s="210">
        <v>3</v>
      </c>
      <c r="R59" s="210">
        <v>1</v>
      </c>
      <c r="S59" s="210">
        <v>0</v>
      </c>
      <c r="T59" s="210">
        <v>1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1">
        <v>0</v>
      </c>
    </row>
    <row r="60" spans="1:26" x14ac:dyDescent="0.2">
      <c r="A60" s="241"/>
      <c r="B60" s="208" t="s">
        <v>237</v>
      </c>
      <c r="C60" s="209">
        <v>1</v>
      </c>
      <c r="D60" s="210">
        <v>0</v>
      </c>
      <c r="E60" s="210">
        <v>1</v>
      </c>
      <c r="F60" s="210">
        <v>0</v>
      </c>
      <c r="G60" s="210">
        <v>0</v>
      </c>
      <c r="H60" s="210">
        <v>0</v>
      </c>
      <c r="I60" s="210">
        <v>0</v>
      </c>
      <c r="J60" s="210">
        <v>2</v>
      </c>
      <c r="K60" s="210">
        <v>2</v>
      </c>
      <c r="L60" s="210">
        <v>0</v>
      </c>
      <c r="M60" s="210">
        <v>0</v>
      </c>
      <c r="N60" s="210">
        <v>0</v>
      </c>
      <c r="O60" s="210">
        <v>5</v>
      </c>
      <c r="P60" s="210">
        <v>4</v>
      </c>
      <c r="Q60" s="210">
        <v>9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3</v>
      </c>
      <c r="Y60" s="210">
        <v>0</v>
      </c>
      <c r="Z60" s="211">
        <v>3</v>
      </c>
    </row>
    <row r="61" spans="1:26" x14ac:dyDescent="0.2">
      <c r="A61" s="241"/>
      <c r="B61" s="208" t="s">
        <v>238</v>
      </c>
      <c r="C61" s="209">
        <v>0</v>
      </c>
      <c r="D61" s="210">
        <v>0</v>
      </c>
      <c r="E61" s="210">
        <v>0</v>
      </c>
      <c r="F61" s="210">
        <v>1</v>
      </c>
      <c r="G61" s="210">
        <v>2</v>
      </c>
      <c r="H61" s="210">
        <v>3</v>
      </c>
      <c r="I61" s="210">
        <v>7</v>
      </c>
      <c r="J61" s="210">
        <v>3</v>
      </c>
      <c r="K61" s="210">
        <v>10</v>
      </c>
      <c r="L61" s="210">
        <v>0</v>
      </c>
      <c r="M61" s="210">
        <v>0</v>
      </c>
      <c r="N61" s="210">
        <v>0</v>
      </c>
      <c r="O61" s="210">
        <v>27</v>
      </c>
      <c r="P61" s="210">
        <v>17</v>
      </c>
      <c r="Q61" s="210">
        <v>44</v>
      </c>
      <c r="R61" s="210">
        <v>1</v>
      </c>
      <c r="S61" s="210">
        <v>0</v>
      </c>
      <c r="T61" s="210">
        <v>1</v>
      </c>
      <c r="U61" s="210">
        <v>0</v>
      </c>
      <c r="V61" s="210">
        <v>0</v>
      </c>
      <c r="W61" s="210">
        <v>0</v>
      </c>
      <c r="X61" s="210">
        <v>4</v>
      </c>
      <c r="Y61" s="210">
        <v>2</v>
      </c>
      <c r="Z61" s="211">
        <v>6</v>
      </c>
    </row>
    <row r="62" spans="1:26" x14ac:dyDescent="0.2">
      <c r="A62" s="241"/>
      <c r="B62" s="208" t="s">
        <v>239</v>
      </c>
      <c r="C62" s="209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1</v>
      </c>
      <c r="P62" s="210">
        <v>0</v>
      </c>
      <c r="Q62" s="210">
        <v>1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1">
        <v>0</v>
      </c>
    </row>
    <row r="63" spans="1:26" x14ac:dyDescent="0.2">
      <c r="A63" s="241"/>
      <c r="B63" s="208" t="s">
        <v>240</v>
      </c>
      <c r="C63" s="209">
        <v>0</v>
      </c>
      <c r="D63" s="210">
        <v>0</v>
      </c>
      <c r="E63" s="210">
        <v>0</v>
      </c>
      <c r="F63" s="210">
        <v>1</v>
      </c>
      <c r="G63" s="210">
        <v>0</v>
      </c>
      <c r="H63" s="210">
        <v>1</v>
      </c>
      <c r="I63" s="210">
        <v>5</v>
      </c>
      <c r="J63" s="210">
        <v>4</v>
      </c>
      <c r="K63" s="210">
        <v>9</v>
      </c>
      <c r="L63" s="210">
        <v>0</v>
      </c>
      <c r="M63" s="210">
        <v>0</v>
      </c>
      <c r="N63" s="210">
        <v>0</v>
      </c>
      <c r="O63" s="210">
        <v>33</v>
      </c>
      <c r="P63" s="210">
        <v>7</v>
      </c>
      <c r="Q63" s="210">
        <v>40</v>
      </c>
      <c r="R63" s="210">
        <v>4</v>
      </c>
      <c r="S63" s="210">
        <v>0</v>
      </c>
      <c r="T63" s="210">
        <v>4</v>
      </c>
      <c r="U63" s="210">
        <v>0</v>
      </c>
      <c r="V63" s="210">
        <v>0</v>
      </c>
      <c r="W63" s="210">
        <v>0</v>
      </c>
      <c r="X63" s="210">
        <v>4</v>
      </c>
      <c r="Y63" s="210">
        <v>1</v>
      </c>
      <c r="Z63" s="211">
        <v>5</v>
      </c>
    </row>
    <row r="64" spans="1:26" x14ac:dyDescent="0.2">
      <c r="A64" s="241"/>
      <c r="B64" s="208" t="s">
        <v>241</v>
      </c>
      <c r="C64" s="209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1</v>
      </c>
      <c r="J64" s="210">
        <v>0</v>
      </c>
      <c r="K64" s="210">
        <v>1</v>
      </c>
      <c r="L64" s="210">
        <v>0</v>
      </c>
      <c r="M64" s="210">
        <v>0</v>
      </c>
      <c r="N64" s="210">
        <v>0</v>
      </c>
      <c r="O64" s="210">
        <v>3</v>
      </c>
      <c r="P64" s="210">
        <v>0</v>
      </c>
      <c r="Q64" s="210">
        <v>3</v>
      </c>
      <c r="R64" s="210">
        <v>1</v>
      </c>
      <c r="S64" s="210">
        <v>0</v>
      </c>
      <c r="T64" s="210">
        <v>1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1">
        <v>0</v>
      </c>
    </row>
    <row r="65" spans="1:26" x14ac:dyDescent="0.2">
      <c r="A65" s="241"/>
      <c r="B65" s="208" t="s">
        <v>242</v>
      </c>
      <c r="C65" s="209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1</v>
      </c>
      <c r="J65" s="210">
        <v>1</v>
      </c>
      <c r="K65" s="210">
        <v>2</v>
      </c>
      <c r="L65" s="210">
        <v>0</v>
      </c>
      <c r="M65" s="210">
        <v>0</v>
      </c>
      <c r="N65" s="210">
        <v>0</v>
      </c>
      <c r="O65" s="210">
        <v>5</v>
      </c>
      <c r="P65" s="210">
        <v>9</v>
      </c>
      <c r="Q65" s="210">
        <v>14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1">
        <v>0</v>
      </c>
    </row>
    <row r="66" spans="1:26" x14ac:dyDescent="0.2">
      <c r="A66" s="241"/>
      <c r="B66" s="208" t="s">
        <v>243</v>
      </c>
      <c r="C66" s="209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1</v>
      </c>
      <c r="P66" s="210">
        <v>1</v>
      </c>
      <c r="Q66" s="210">
        <v>2</v>
      </c>
      <c r="R66" s="210">
        <v>0</v>
      </c>
      <c r="S66" s="210">
        <v>0</v>
      </c>
      <c r="T66" s="210">
        <v>0</v>
      </c>
      <c r="U66" s="210">
        <v>1</v>
      </c>
      <c r="V66" s="210">
        <v>0</v>
      </c>
      <c r="W66" s="210">
        <v>1</v>
      </c>
      <c r="X66" s="210">
        <v>0</v>
      </c>
      <c r="Y66" s="210">
        <v>1</v>
      </c>
      <c r="Z66" s="211">
        <v>1</v>
      </c>
    </row>
    <row r="67" spans="1:26" x14ac:dyDescent="0.2">
      <c r="A67" s="241" t="s">
        <v>244</v>
      </c>
      <c r="B67" s="208" t="s">
        <v>245</v>
      </c>
      <c r="C67" s="209">
        <v>0</v>
      </c>
      <c r="D67" s="210">
        <v>0</v>
      </c>
      <c r="E67" s="210">
        <v>0</v>
      </c>
      <c r="F67" s="210">
        <v>4</v>
      </c>
      <c r="G67" s="210">
        <v>2</v>
      </c>
      <c r="H67" s="210">
        <v>6</v>
      </c>
      <c r="I67" s="210">
        <v>2</v>
      </c>
      <c r="J67" s="210">
        <v>1</v>
      </c>
      <c r="K67" s="210">
        <v>3</v>
      </c>
      <c r="L67" s="210">
        <v>0</v>
      </c>
      <c r="M67" s="210">
        <v>0</v>
      </c>
      <c r="N67" s="210">
        <v>0</v>
      </c>
      <c r="O67" s="210">
        <v>19</v>
      </c>
      <c r="P67" s="210">
        <v>43</v>
      </c>
      <c r="Q67" s="210">
        <v>62</v>
      </c>
      <c r="R67" s="210">
        <v>0</v>
      </c>
      <c r="S67" s="210">
        <v>0</v>
      </c>
      <c r="T67" s="210">
        <v>0</v>
      </c>
      <c r="U67" s="210">
        <v>2</v>
      </c>
      <c r="V67" s="210">
        <v>0</v>
      </c>
      <c r="W67" s="210">
        <v>2</v>
      </c>
      <c r="X67" s="210">
        <v>6</v>
      </c>
      <c r="Y67" s="210">
        <v>3</v>
      </c>
      <c r="Z67" s="211">
        <v>9</v>
      </c>
    </row>
    <row r="68" spans="1:26" x14ac:dyDescent="0.2">
      <c r="A68" s="241"/>
      <c r="B68" s="208" t="s">
        <v>246</v>
      </c>
      <c r="C68" s="209">
        <v>0</v>
      </c>
      <c r="D68" s="210">
        <v>0</v>
      </c>
      <c r="E68" s="210">
        <v>0</v>
      </c>
      <c r="F68" s="210">
        <v>1</v>
      </c>
      <c r="G68" s="210">
        <v>1</v>
      </c>
      <c r="H68" s="210">
        <v>2</v>
      </c>
      <c r="I68" s="210">
        <v>0</v>
      </c>
      <c r="J68" s="210">
        <v>1</v>
      </c>
      <c r="K68" s="210">
        <v>1</v>
      </c>
      <c r="L68" s="210">
        <v>0</v>
      </c>
      <c r="M68" s="210">
        <v>0</v>
      </c>
      <c r="N68" s="210">
        <v>0</v>
      </c>
      <c r="O68" s="210">
        <v>13</v>
      </c>
      <c r="P68" s="210">
        <v>39</v>
      </c>
      <c r="Q68" s="210">
        <v>52</v>
      </c>
      <c r="R68" s="210">
        <v>0</v>
      </c>
      <c r="S68" s="210">
        <v>1</v>
      </c>
      <c r="T68" s="210">
        <v>1</v>
      </c>
      <c r="U68" s="210">
        <v>0</v>
      </c>
      <c r="V68" s="210">
        <v>0</v>
      </c>
      <c r="W68" s="210">
        <v>0</v>
      </c>
      <c r="X68" s="210">
        <v>1</v>
      </c>
      <c r="Y68" s="210">
        <v>5</v>
      </c>
      <c r="Z68" s="211">
        <v>6</v>
      </c>
    </row>
    <row r="69" spans="1:26" x14ac:dyDescent="0.2">
      <c r="A69" s="241"/>
      <c r="B69" s="208" t="s">
        <v>247</v>
      </c>
      <c r="C69" s="209">
        <v>0</v>
      </c>
      <c r="D69" s="210">
        <v>0</v>
      </c>
      <c r="E69" s="210">
        <v>0</v>
      </c>
      <c r="F69" s="210">
        <v>1</v>
      </c>
      <c r="G69" s="210">
        <v>1</v>
      </c>
      <c r="H69" s="210">
        <v>2</v>
      </c>
      <c r="I69" s="210">
        <v>4</v>
      </c>
      <c r="J69" s="210">
        <v>2</v>
      </c>
      <c r="K69" s="210">
        <v>6</v>
      </c>
      <c r="L69" s="210">
        <v>0</v>
      </c>
      <c r="M69" s="210">
        <v>0</v>
      </c>
      <c r="N69" s="210">
        <v>0</v>
      </c>
      <c r="O69" s="210">
        <v>20</v>
      </c>
      <c r="P69" s="210">
        <v>22</v>
      </c>
      <c r="Q69" s="210">
        <v>42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1</v>
      </c>
      <c r="Y69" s="210">
        <v>3</v>
      </c>
      <c r="Z69" s="211">
        <v>4</v>
      </c>
    </row>
    <row r="70" spans="1:26" x14ac:dyDescent="0.2">
      <c r="A70" s="241"/>
      <c r="B70" s="208" t="s">
        <v>248</v>
      </c>
      <c r="C70" s="209">
        <v>0</v>
      </c>
      <c r="D70" s="210">
        <v>0</v>
      </c>
      <c r="E70" s="210">
        <v>0</v>
      </c>
      <c r="F70" s="210">
        <v>2</v>
      </c>
      <c r="G70" s="210">
        <v>1</v>
      </c>
      <c r="H70" s="210">
        <v>3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12</v>
      </c>
      <c r="P70" s="210">
        <v>1</v>
      </c>
      <c r="Q70" s="210">
        <v>13</v>
      </c>
      <c r="R70" s="210">
        <v>1</v>
      </c>
      <c r="S70" s="210">
        <v>0</v>
      </c>
      <c r="T70" s="210">
        <v>1</v>
      </c>
      <c r="U70" s="210">
        <v>0</v>
      </c>
      <c r="V70" s="210">
        <v>0</v>
      </c>
      <c r="W70" s="210">
        <v>0</v>
      </c>
      <c r="X70" s="210">
        <v>2</v>
      </c>
      <c r="Y70" s="210">
        <v>0</v>
      </c>
      <c r="Z70" s="211">
        <v>2</v>
      </c>
    </row>
    <row r="71" spans="1:26" x14ac:dyDescent="0.2">
      <c r="A71" s="241"/>
      <c r="B71" s="208" t="s">
        <v>249</v>
      </c>
      <c r="C71" s="209">
        <v>0</v>
      </c>
      <c r="D71" s="210">
        <v>0</v>
      </c>
      <c r="E71" s="210">
        <v>0</v>
      </c>
      <c r="F71" s="210">
        <v>0</v>
      </c>
      <c r="G71" s="210">
        <v>1</v>
      </c>
      <c r="H71" s="210">
        <v>1</v>
      </c>
      <c r="I71" s="210">
        <v>2</v>
      </c>
      <c r="J71" s="210">
        <v>0</v>
      </c>
      <c r="K71" s="210">
        <v>2</v>
      </c>
      <c r="L71" s="210">
        <v>0</v>
      </c>
      <c r="M71" s="210">
        <v>0</v>
      </c>
      <c r="N71" s="210">
        <v>0</v>
      </c>
      <c r="O71" s="210">
        <v>3</v>
      </c>
      <c r="P71" s="210">
        <v>22</v>
      </c>
      <c r="Q71" s="210">
        <v>25</v>
      </c>
      <c r="R71" s="210">
        <v>2</v>
      </c>
      <c r="S71" s="210">
        <v>0</v>
      </c>
      <c r="T71" s="210">
        <v>2</v>
      </c>
      <c r="U71" s="210">
        <v>0</v>
      </c>
      <c r="V71" s="210">
        <v>0</v>
      </c>
      <c r="W71" s="210">
        <v>0</v>
      </c>
      <c r="X71" s="210">
        <v>0</v>
      </c>
      <c r="Y71" s="210">
        <v>2</v>
      </c>
      <c r="Z71" s="211">
        <v>2</v>
      </c>
    </row>
    <row r="72" spans="1:26" x14ac:dyDescent="0.2">
      <c r="A72" s="241"/>
      <c r="B72" s="208" t="s">
        <v>250</v>
      </c>
      <c r="C72" s="209">
        <v>0</v>
      </c>
      <c r="D72" s="210">
        <v>0</v>
      </c>
      <c r="E72" s="210">
        <v>0</v>
      </c>
      <c r="F72" s="210">
        <v>1</v>
      </c>
      <c r="G72" s="210">
        <v>2</v>
      </c>
      <c r="H72" s="210">
        <v>3</v>
      </c>
      <c r="I72" s="210">
        <v>3</v>
      </c>
      <c r="J72" s="210">
        <v>1</v>
      </c>
      <c r="K72" s="210">
        <v>4</v>
      </c>
      <c r="L72" s="210">
        <v>0</v>
      </c>
      <c r="M72" s="210">
        <v>0</v>
      </c>
      <c r="N72" s="210">
        <v>0</v>
      </c>
      <c r="O72" s="210">
        <v>31</v>
      </c>
      <c r="P72" s="210">
        <v>23</v>
      </c>
      <c r="Q72" s="210">
        <v>54</v>
      </c>
      <c r="R72" s="210">
        <v>0</v>
      </c>
      <c r="S72" s="210">
        <v>0</v>
      </c>
      <c r="T72" s="210">
        <v>0</v>
      </c>
      <c r="U72" s="210">
        <v>2</v>
      </c>
      <c r="V72" s="210">
        <v>0</v>
      </c>
      <c r="W72" s="210">
        <v>2</v>
      </c>
      <c r="X72" s="210">
        <v>1</v>
      </c>
      <c r="Y72" s="210">
        <v>3</v>
      </c>
      <c r="Z72" s="211">
        <v>4</v>
      </c>
    </row>
    <row r="73" spans="1:26" x14ac:dyDescent="0.2">
      <c r="A73" s="241"/>
      <c r="B73" s="208" t="s">
        <v>243</v>
      </c>
      <c r="C73" s="209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4</v>
      </c>
      <c r="P73" s="210">
        <v>1</v>
      </c>
      <c r="Q73" s="210">
        <v>5</v>
      </c>
      <c r="R73" s="210">
        <v>1</v>
      </c>
      <c r="S73" s="210">
        <v>0</v>
      </c>
      <c r="T73" s="210">
        <v>1</v>
      </c>
      <c r="U73" s="210">
        <v>0</v>
      </c>
      <c r="V73" s="210">
        <v>0</v>
      </c>
      <c r="W73" s="210">
        <v>0</v>
      </c>
      <c r="X73" s="210">
        <v>0</v>
      </c>
      <c r="Y73" s="210">
        <v>0</v>
      </c>
      <c r="Z73" s="211">
        <v>0</v>
      </c>
    </row>
    <row r="74" spans="1:26" x14ac:dyDescent="0.2">
      <c r="A74" s="241"/>
      <c r="B74" s="208" t="s">
        <v>251</v>
      </c>
      <c r="C74" s="209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1</v>
      </c>
      <c r="P74" s="210">
        <v>6</v>
      </c>
      <c r="Q74" s="210">
        <v>7</v>
      </c>
      <c r="R74" s="210">
        <v>0</v>
      </c>
      <c r="S74" s="210">
        <v>0</v>
      </c>
      <c r="T74" s="210">
        <v>0</v>
      </c>
      <c r="U74" s="210">
        <v>1</v>
      </c>
      <c r="V74" s="210">
        <v>0</v>
      </c>
      <c r="W74" s="210">
        <v>1</v>
      </c>
      <c r="X74" s="210">
        <v>0</v>
      </c>
      <c r="Y74" s="210">
        <v>1</v>
      </c>
      <c r="Z74" s="211">
        <v>1</v>
      </c>
    </row>
    <row r="75" spans="1:26" x14ac:dyDescent="0.2">
      <c r="A75" s="241"/>
      <c r="B75" s="208" t="s">
        <v>252</v>
      </c>
      <c r="C75" s="209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2</v>
      </c>
      <c r="P75" s="210">
        <v>5</v>
      </c>
      <c r="Q75" s="210">
        <v>7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1</v>
      </c>
      <c r="Z75" s="211">
        <v>1</v>
      </c>
    </row>
    <row r="76" spans="1:26" x14ac:dyDescent="0.2">
      <c r="A76" s="241" t="s">
        <v>253</v>
      </c>
      <c r="B76" s="208" t="s">
        <v>254</v>
      </c>
      <c r="C76" s="209">
        <v>0</v>
      </c>
      <c r="D76" s="210">
        <v>0</v>
      </c>
      <c r="E76" s="210">
        <v>0</v>
      </c>
      <c r="F76" s="210">
        <v>1</v>
      </c>
      <c r="G76" s="210">
        <v>0</v>
      </c>
      <c r="H76" s="210">
        <v>1</v>
      </c>
      <c r="I76" s="210">
        <v>4</v>
      </c>
      <c r="J76" s="210">
        <v>0</v>
      </c>
      <c r="K76" s="210">
        <v>4</v>
      </c>
      <c r="L76" s="210">
        <v>0</v>
      </c>
      <c r="M76" s="210">
        <v>0</v>
      </c>
      <c r="N76" s="210">
        <v>0</v>
      </c>
      <c r="O76" s="210">
        <v>145</v>
      </c>
      <c r="P76" s="210">
        <v>15</v>
      </c>
      <c r="Q76" s="210">
        <v>160</v>
      </c>
      <c r="R76" s="210">
        <v>1</v>
      </c>
      <c r="S76" s="210">
        <v>0</v>
      </c>
      <c r="T76" s="210">
        <v>1</v>
      </c>
      <c r="U76" s="210">
        <v>0</v>
      </c>
      <c r="V76" s="210">
        <v>0</v>
      </c>
      <c r="W76" s="210">
        <v>0</v>
      </c>
      <c r="X76" s="210">
        <v>5</v>
      </c>
      <c r="Y76" s="210">
        <v>0</v>
      </c>
      <c r="Z76" s="211">
        <v>5</v>
      </c>
    </row>
    <row r="77" spans="1:26" x14ac:dyDescent="0.2">
      <c r="A77" s="241"/>
      <c r="B77" s="208" t="s">
        <v>255</v>
      </c>
      <c r="C77" s="209">
        <v>0</v>
      </c>
      <c r="D77" s="210">
        <v>0</v>
      </c>
      <c r="E77" s="210">
        <v>0</v>
      </c>
      <c r="F77" s="210">
        <v>2</v>
      </c>
      <c r="G77" s="210">
        <v>4</v>
      </c>
      <c r="H77" s="210">
        <v>6</v>
      </c>
      <c r="I77" s="210">
        <v>12</v>
      </c>
      <c r="J77" s="210">
        <v>3</v>
      </c>
      <c r="K77" s="210">
        <v>15</v>
      </c>
      <c r="L77" s="210">
        <v>0</v>
      </c>
      <c r="M77" s="210">
        <v>0</v>
      </c>
      <c r="N77" s="210">
        <v>0</v>
      </c>
      <c r="O77" s="210">
        <v>46</v>
      </c>
      <c r="P77" s="210">
        <v>13</v>
      </c>
      <c r="Q77" s="210">
        <v>59</v>
      </c>
      <c r="R77" s="210">
        <v>1</v>
      </c>
      <c r="S77" s="210">
        <v>0</v>
      </c>
      <c r="T77" s="210">
        <v>1</v>
      </c>
      <c r="U77" s="210">
        <v>0</v>
      </c>
      <c r="V77" s="210">
        <v>0</v>
      </c>
      <c r="W77" s="210">
        <v>0</v>
      </c>
      <c r="X77" s="210">
        <v>3</v>
      </c>
      <c r="Y77" s="210">
        <v>0</v>
      </c>
      <c r="Z77" s="211">
        <v>3</v>
      </c>
    </row>
    <row r="78" spans="1:26" x14ac:dyDescent="0.2">
      <c r="A78" s="241" t="s">
        <v>256</v>
      </c>
      <c r="B78" s="208" t="s">
        <v>257</v>
      </c>
      <c r="C78" s="209">
        <v>0</v>
      </c>
      <c r="D78" s="210">
        <v>0</v>
      </c>
      <c r="E78" s="210">
        <v>0</v>
      </c>
      <c r="F78" s="210">
        <v>0</v>
      </c>
      <c r="G78" s="210">
        <v>1</v>
      </c>
      <c r="H78" s="210">
        <v>1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3</v>
      </c>
      <c r="P78" s="210">
        <v>13</v>
      </c>
      <c r="Q78" s="210">
        <v>16</v>
      </c>
      <c r="R78" s="210">
        <v>0</v>
      </c>
      <c r="S78" s="210">
        <v>0</v>
      </c>
      <c r="T78" s="210">
        <v>0</v>
      </c>
      <c r="U78" s="210">
        <v>0</v>
      </c>
      <c r="V78" s="210">
        <v>2</v>
      </c>
      <c r="W78" s="210">
        <v>2</v>
      </c>
      <c r="X78" s="210">
        <v>0</v>
      </c>
      <c r="Y78" s="210">
        <v>1</v>
      </c>
      <c r="Z78" s="211">
        <v>1</v>
      </c>
    </row>
    <row r="79" spans="1:26" x14ac:dyDescent="0.2">
      <c r="A79" s="241"/>
      <c r="B79" s="208" t="s">
        <v>258</v>
      </c>
      <c r="C79" s="209">
        <v>0</v>
      </c>
      <c r="D79" s="210">
        <v>0</v>
      </c>
      <c r="E79" s="210">
        <v>0</v>
      </c>
      <c r="F79" s="210">
        <v>0</v>
      </c>
      <c r="G79" s="210">
        <v>1</v>
      </c>
      <c r="H79" s="210">
        <v>1</v>
      </c>
      <c r="I79" s="210">
        <v>0</v>
      </c>
      <c r="J79" s="210">
        <v>1</v>
      </c>
      <c r="K79" s="210">
        <v>1</v>
      </c>
      <c r="L79" s="210">
        <v>0</v>
      </c>
      <c r="M79" s="210">
        <v>0</v>
      </c>
      <c r="N79" s="210">
        <v>0</v>
      </c>
      <c r="O79" s="210">
        <v>2</v>
      </c>
      <c r="P79" s="210">
        <v>14</v>
      </c>
      <c r="Q79" s="210">
        <v>16</v>
      </c>
      <c r="R79" s="210">
        <v>0</v>
      </c>
      <c r="S79" s="210">
        <v>0</v>
      </c>
      <c r="T79" s="210">
        <v>0</v>
      </c>
      <c r="U79" s="210">
        <v>1</v>
      </c>
      <c r="V79" s="210">
        <v>0</v>
      </c>
      <c r="W79" s="210">
        <v>1</v>
      </c>
      <c r="X79" s="210">
        <v>0</v>
      </c>
      <c r="Y79" s="210">
        <v>6</v>
      </c>
      <c r="Z79" s="211">
        <v>6</v>
      </c>
    </row>
    <row r="80" spans="1:26" x14ac:dyDescent="0.2">
      <c r="A80" s="241"/>
      <c r="B80" s="208" t="s">
        <v>259</v>
      </c>
      <c r="C80" s="209">
        <v>0</v>
      </c>
      <c r="D80" s="210">
        <v>0</v>
      </c>
      <c r="E80" s="210">
        <v>0</v>
      </c>
      <c r="F80" s="210">
        <v>0</v>
      </c>
      <c r="G80" s="210">
        <v>4</v>
      </c>
      <c r="H80" s="210">
        <v>4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1</v>
      </c>
      <c r="P80" s="210">
        <v>11</v>
      </c>
      <c r="Q80" s="210">
        <v>12</v>
      </c>
      <c r="R80" s="210">
        <v>0</v>
      </c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1</v>
      </c>
      <c r="Z80" s="211">
        <v>1</v>
      </c>
    </row>
    <row r="81" spans="1:26" x14ac:dyDescent="0.2">
      <c r="A81" s="241"/>
      <c r="B81" s="208" t="s">
        <v>260</v>
      </c>
      <c r="C81" s="209">
        <v>0</v>
      </c>
      <c r="D81" s="210">
        <v>0</v>
      </c>
      <c r="E81" s="210">
        <v>0</v>
      </c>
      <c r="F81" s="210">
        <v>1</v>
      </c>
      <c r="G81" s="210">
        <v>1</v>
      </c>
      <c r="H81" s="210">
        <v>2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2</v>
      </c>
      <c r="P81" s="210">
        <v>13</v>
      </c>
      <c r="Q81" s="210">
        <v>15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0">
        <v>1</v>
      </c>
      <c r="Y81" s="210">
        <v>1</v>
      </c>
      <c r="Z81" s="211">
        <v>2</v>
      </c>
    </row>
    <row r="82" spans="1:26" x14ac:dyDescent="0.2">
      <c r="A82" s="241"/>
      <c r="B82" s="208" t="s">
        <v>261</v>
      </c>
      <c r="C82" s="209">
        <v>0</v>
      </c>
      <c r="D82" s="210">
        <v>0</v>
      </c>
      <c r="E82" s="210">
        <v>0</v>
      </c>
      <c r="F82" s="210">
        <v>0</v>
      </c>
      <c r="G82" s="210">
        <v>2</v>
      </c>
      <c r="H82" s="210">
        <v>2</v>
      </c>
      <c r="I82" s="210">
        <v>0</v>
      </c>
      <c r="J82" s="210">
        <v>2</v>
      </c>
      <c r="K82" s="210">
        <v>2</v>
      </c>
      <c r="L82" s="210">
        <v>0</v>
      </c>
      <c r="M82" s="210">
        <v>0</v>
      </c>
      <c r="N82" s="210">
        <v>0</v>
      </c>
      <c r="O82" s="210">
        <v>2</v>
      </c>
      <c r="P82" s="210">
        <v>21</v>
      </c>
      <c r="Q82" s="210">
        <v>23</v>
      </c>
      <c r="R82" s="210">
        <v>0</v>
      </c>
      <c r="S82" s="210">
        <v>0</v>
      </c>
      <c r="T82" s="210">
        <v>0</v>
      </c>
      <c r="U82" s="210">
        <v>0</v>
      </c>
      <c r="V82" s="210">
        <v>1</v>
      </c>
      <c r="W82" s="210">
        <v>1</v>
      </c>
      <c r="X82" s="210">
        <v>0</v>
      </c>
      <c r="Y82" s="210">
        <v>1</v>
      </c>
      <c r="Z82" s="211">
        <v>1</v>
      </c>
    </row>
    <row r="83" spans="1:26" x14ac:dyDescent="0.2">
      <c r="A83" s="241"/>
      <c r="B83" s="208" t="s">
        <v>262</v>
      </c>
      <c r="C83" s="209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1</v>
      </c>
      <c r="P83" s="210">
        <v>2</v>
      </c>
      <c r="Q83" s="210">
        <v>3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1">
        <v>0</v>
      </c>
    </row>
    <row r="84" spans="1:26" x14ac:dyDescent="0.2">
      <c r="A84" s="241" t="s">
        <v>263</v>
      </c>
      <c r="B84" s="208" t="s">
        <v>264</v>
      </c>
      <c r="C84" s="209">
        <v>0</v>
      </c>
      <c r="D84" s="210">
        <v>0</v>
      </c>
      <c r="E84" s="210">
        <v>0</v>
      </c>
      <c r="F84" s="210">
        <v>7</v>
      </c>
      <c r="G84" s="210">
        <v>1</v>
      </c>
      <c r="H84" s="210">
        <v>8</v>
      </c>
      <c r="I84" s="210">
        <v>1</v>
      </c>
      <c r="J84" s="210">
        <v>2</v>
      </c>
      <c r="K84" s="210">
        <v>3</v>
      </c>
      <c r="L84" s="210">
        <v>0</v>
      </c>
      <c r="M84" s="210">
        <v>0</v>
      </c>
      <c r="N84" s="210">
        <v>0</v>
      </c>
      <c r="O84" s="210">
        <v>76</v>
      </c>
      <c r="P84" s="210">
        <v>25</v>
      </c>
      <c r="Q84" s="210">
        <v>101</v>
      </c>
      <c r="R84" s="210">
        <v>2</v>
      </c>
      <c r="S84" s="210">
        <v>2</v>
      </c>
      <c r="T84" s="210">
        <v>4</v>
      </c>
      <c r="U84" s="210">
        <v>2</v>
      </c>
      <c r="V84" s="210">
        <v>1</v>
      </c>
      <c r="W84" s="210">
        <v>3</v>
      </c>
      <c r="X84" s="210">
        <v>10</v>
      </c>
      <c r="Y84" s="210">
        <v>1</v>
      </c>
      <c r="Z84" s="211">
        <v>11</v>
      </c>
    </row>
    <row r="85" spans="1:26" x14ac:dyDescent="0.2">
      <c r="A85" s="241"/>
      <c r="B85" s="208" t="s">
        <v>265</v>
      </c>
      <c r="C85" s="209">
        <v>0</v>
      </c>
      <c r="D85" s="210">
        <v>0</v>
      </c>
      <c r="E85" s="210">
        <v>0</v>
      </c>
      <c r="F85" s="210">
        <v>1</v>
      </c>
      <c r="G85" s="210">
        <v>0</v>
      </c>
      <c r="H85" s="210">
        <v>1</v>
      </c>
      <c r="I85" s="210">
        <v>1</v>
      </c>
      <c r="J85" s="210">
        <v>1</v>
      </c>
      <c r="K85" s="210">
        <v>2</v>
      </c>
      <c r="L85" s="210">
        <v>0</v>
      </c>
      <c r="M85" s="210">
        <v>0</v>
      </c>
      <c r="N85" s="210">
        <v>0</v>
      </c>
      <c r="O85" s="210">
        <v>6</v>
      </c>
      <c r="P85" s="210">
        <v>5</v>
      </c>
      <c r="Q85" s="210">
        <v>11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1</v>
      </c>
      <c r="Y85" s="210">
        <v>1</v>
      </c>
      <c r="Z85" s="211">
        <v>2</v>
      </c>
    </row>
    <row r="86" spans="1:26" x14ac:dyDescent="0.2">
      <c r="A86" s="241"/>
      <c r="B86" s="208" t="s">
        <v>266</v>
      </c>
      <c r="C86" s="209">
        <v>0</v>
      </c>
      <c r="D86" s="210">
        <v>0</v>
      </c>
      <c r="E86" s="210">
        <v>0</v>
      </c>
      <c r="F86" s="210">
        <v>0</v>
      </c>
      <c r="G86" s="210">
        <v>1</v>
      </c>
      <c r="H86" s="210">
        <v>1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22</v>
      </c>
      <c r="P86" s="210">
        <v>3</v>
      </c>
      <c r="Q86" s="210">
        <v>25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3</v>
      </c>
      <c r="Y86" s="210">
        <v>0</v>
      </c>
      <c r="Z86" s="211">
        <v>3</v>
      </c>
    </row>
    <row r="87" spans="1:26" x14ac:dyDescent="0.2">
      <c r="A87" s="241"/>
      <c r="B87" s="208" t="s">
        <v>267</v>
      </c>
      <c r="C87" s="209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2</v>
      </c>
      <c r="Q87" s="210">
        <v>2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1">
        <v>0</v>
      </c>
    </row>
    <row r="88" spans="1:26" x14ac:dyDescent="0.2">
      <c r="A88" s="241"/>
      <c r="B88" s="208" t="s">
        <v>268</v>
      </c>
      <c r="C88" s="209">
        <v>0</v>
      </c>
      <c r="D88" s="210">
        <v>0</v>
      </c>
      <c r="E88" s="210">
        <v>0</v>
      </c>
      <c r="F88" s="210">
        <v>1</v>
      </c>
      <c r="G88" s="210">
        <v>0</v>
      </c>
      <c r="H88" s="210">
        <v>1</v>
      </c>
      <c r="I88" s="210">
        <v>1</v>
      </c>
      <c r="J88" s="210">
        <v>0</v>
      </c>
      <c r="K88" s="210">
        <v>1</v>
      </c>
      <c r="L88" s="210">
        <v>0</v>
      </c>
      <c r="M88" s="210">
        <v>0</v>
      </c>
      <c r="N88" s="210">
        <v>0</v>
      </c>
      <c r="O88" s="210">
        <v>0</v>
      </c>
      <c r="P88" s="210">
        <v>1</v>
      </c>
      <c r="Q88" s="210">
        <v>1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1">
        <v>0</v>
      </c>
    </row>
    <row r="89" spans="1:26" x14ac:dyDescent="0.2">
      <c r="A89" s="241"/>
      <c r="B89" s="208" t="s">
        <v>269</v>
      </c>
      <c r="C89" s="209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210">
        <v>0</v>
      </c>
      <c r="M89" s="210">
        <v>0</v>
      </c>
      <c r="N89" s="210">
        <v>0</v>
      </c>
      <c r="O89" s="210">
        <v>3</v>
      </c>
      <c r="P89" s="210">
        <v>2</v>
      </c>
      <c r="Q89" s="210">
        <v>5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0">
        <v>0</v>
      </c>
      <c r="Y89" s="210">
        <v>0</v>
      </c>
      <c r="Z89" s="211">
        <v>0</v>
      </c>
    </row>
    <row r="90" spans="1:26" x14ac:dyDescent="0.2">
      <c r="A90" s="241"/>
      <c r="B90" s="208" t="s">
        <v>270</v>
      </c>
      <c r="C90" s="209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1</v>
      </c>
      <c r="P90" s="210">
        <v>0</v>
      </c>
      <c r="Q90" s="210">
        <v>1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1">
        <v>0</v>
      </c>
    </row>
    <row r="91" spans="1:26" x14ac:dyDescent="0.2">
      <c r="A91" s="241"/>
      <c r="B91" s="208" t="s">
        <v>271</v>
      </c>
      <c r="C91" s="209">
        <v>0</v>
      </c>
      <c r="D91" s="210">
        <v>0</v>
      </c>
      <c r="E91" s="210">
        <v>0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4</v>
      </c>
      <c r="P91" s="210">
        <v>0</v>
      </c>
      <c r="Q91" s="210">
        <v>4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1">
        <v>0</v>
      </c>
    </row>
    <row r="92" spans="1:26" x14ac:dyDescent="0.2">
      <c r="A92" s="241"/>
      <c r="B92" s="208" t="s">
        <v>272</v>
      </c>
      <c r="C92" s="209">
        <v>0</v>
      </c>
      <c r="D92" s="210">
        <v>0</v>
      </c>
      <c r="E92" s="210">
        <v>0</v>
      </c>
      <c r="F92" s="210">
        <v>1</v>
      </c>
      <c r="G92" s="210">
        <v>0</v>
      </c>
      <c r="H92" s="210">
        <v>1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3</v>
      </c>
      <c r="P92" s="210">
        <v>0</v>
      </c>
      <c r="Q92" s="210">
        <v>3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1">
        <v>0</v>
      </c>
    </row>
    <row r="93" spans="1:26" x14ac:dyDescent="0.2">
      <c r="A93" s="241"/>
      <c r="B93" s="208" t="s">
        <v>273</v>
      </c>
      <c r="C93" s="209">
        <v>0</v>
      </c>
      <c r="D93" s="210">
        <v>0</v>
      </c>
      <c r="E93" s="210">
        <v>0</v>
      </c>
      <c r="F93" s="210">
        <v>0</v>
      </c>
      <c r="G93" s="210">
        <v>0</v>
      </c>
      <c r="H93" s="210">
        <v>0</v>
      </c>
      <c r="I93" s="210">
        <v>0</v>
      </c>
      <c r="J93" s="210">
        <v>0</v>
      </c>
      <c r="K93" s="210">
        <v>0</v>
      </c>
      <c r="L93" s="210">
        <v>0</v>
      </c>
      <c r="M93" s="210">
        <v>0</v>
      </c>
      <c r="N93" s="210">
        <v>0</v>
      </c>
      <c r="O93" s="210">
        <v>1</v>
      </c>
      <c r="P93" s="210">
        <v>0</v>
      </c>
      <c r="Q93" s="210">
        <v>1</v>
      </c>
      <c r="R93" s="210">
        <v>0</v>
      </c>
      <c r="S93" s="210">
        <v>0</v>
      </c>
      <c r="T93" s="210">
        <v>0</v>
      </c>
      <c r="U93" s="210">
        <v>0</v>
      </c>
      <c r="V93" s="210">
        <v>0</v>
      </c>
      <c r="W93" s="210">
        <v>0</v>
      </c>
      <c r="X93" s="210">
        <v>1</v>
      </c>
      <c r="Y93" s="210">
        <v>0</v>
      </c>
      <c r="Z93" s="211">
        <v>1</v>
      </c>
    </row>
    <row r="94" spans="1:26" x14ac:dyDescent="0.2">
      <c r="A94" s="241"/>
      <c r="B94" s="208" t="s">
        <v>274</v>
      </c>
      <c r="C94" s="209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1</v>
      </c>
      <c r="P94" s="210">
        <v>0</v>
      </c>
      <c r="Q94" s="210">
        <v>1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1">
        <v>0</v>
      </c>
    </row>
    <row r="95" spans="1:26" x14ac:dyDescent="0.2">
      <c r="A95" s="241"/>
      <c r="B95" s="208" t="s">
        <v>275</v>
      </c>
      <c r="C95" s="209">
        <v>0</v>
      </c>
      <c r="D95" s="210">
        <v>0</v>
      </c>
      <c r="E95" s="210">
        <v>0</v>
      </c>
      <c r="F95" s="210">
        <v>0</v>
      </c>
      <c r="G95" s="210">
        <v>1</v>
      </c>
      <c r="H95" s="210">
        <v>1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0">
        <v>0</v>
      </c>
      <c r="O95" s="210">
        <v>1</v>
      </c>
      <c r="P95" s="210">
        <v>3</v>
      </c>
      <c r="Q95" s="210">
        <v>4</v>
      </c>
      <c r="R95" s="210">
        <v>0</v>
      </c>
      <c r="S95" s="210">
        <v>0</v>
      </c>
      <c r="T95" s="210">
        <v>0</v>
      </c>
      <c r="U95" s="210">
        <v>0</v>
      </c>
      <c r="V95" s="210">
        <v>0</v>
      </c>
      <c r="W95" s="210">
        <v>0</v>
      </c>
      <c r="X95" s="210">
        <v>0</v>
      </c>
      <c r="Y95" s="210">
        <v>0</v>
      </c>
      <c r="Z95" s="211">
        <v>0</v>
      </c>
    </row>
    <row r="96" spans="1:26" x14ac:dyDescent="0.2">
      <c r="A96" s="241"/>
      <c r="B96" s="208" t="s">
        <v>276</v>
      </c>
      <c r="C96" s="209">
        <v>1</v>
      </c>
      <c r="D96" s="210">
        <v>0</v>
      </c>
      <c r="E96" s="210">
        <v>1</v>
      </c>
      <c r="F96" s="210">
        <v>0</v>
      </c>
      <c r="G96" s="210">
        <v>1</v>
      </c>
      <c r="H96" s="210">
        <v>1</v>
      </c>
      <c r="I96" s="210">
        <v>0</v>
      </c>
      <c r="J96" s="210">
        <v>1</v>
      </c>
      <c r="K96" s="210">
        <v>1</v>
      </c>
      <c r="L96" s="210">
        <v>0</v>
      </c>
      <c r="M96" s="210">
        <v>0</v>
      </c>
      <c r="N96" s="210">
        <v>0</v>
      </c>
      <c r="O96" s="210">
        <v>5</v>
      </c>
      <c r="P96" s="210">
        <v>3</v>
      </c>
      <c r="Q96" s="210">
        <v>8</v>
      </c>
      <c r="R96" s="210">
        <v>0</v>
      </c>
      <c r="S96" s="210">
        <v>0</v>
      </c>
      <c r="T96" s="210">
        <v>0</v>
      </c>
      <c r="U96" s="210">
        <v>0</v>
      </c>
      <c r="V96" s="210">
        <v>1</v>
      </c>
      <c r="W96" s="210">
        <v>1</v>
      </c>
      <c r="X96" s="210">
        <v>2</v>
      </c>
      <c r="Y96" s="210">
        <v>1</v>
      </c>
      <c r="Z96" s="211">
        <v>3</v>
      </c>
    </row>
    <row r="97" spans="1:26" x14ac:dyDescent="0.2">
      <c r="A97" s="241"/>
      <c r="B97" s="208" t="s">
        <v>277</v>
      </c>
      <c r="C97" s="209">
        <v>0</v>
      </c>
      <c r="D97" s="210">
        <v>0</v>
      </c>
      <c r="E97" s="210">
        <v>0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2</v>
      </c>
      <c r="P97" s="210">
        <v>0</v>
      </c>
      <c r="Q97" s="210">
        <v>2</v>
      </c>
      <c r="R97" s="210">
        <v>0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1</v>
      </c>
      <c r="Y97" s="210">
        <v>0</v>
      </c>
      <c r="Z97" s="211">
        <v>1</v>
      </c>
    </row>
    <row r="98" spans="1:26" x14ac:dyDescent="0.2">
      <c r="A98" s="241" t="s">
        <v>278</v>
      </c>
      <c r="B98" s="208" t="s">
        <v>279</v>
      </c>
      <c r="C98" s="209">
        <v>0</v>
      </c>
      <c r="D98" s="210">
        <v>0</v>
      </c>
      <c r="E98" s="210">
        <v>0</v>
      </c>
      <c r="F98" s="210">
        <v>0</v>
      </c>
      <c r="G98" s="210">
        <v>1</v>
      </c>
      <c r="H98" s="210">
        <v>1</v>
      </c>
      <c r="I98" s="210">
        <v>0</v>
      </c>
      <c r="J98" s="210"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210">
        <v>2</v>
      </c>
      <c r="Q98" s="210">
        <v>2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0</v>
      </c>
      <c r="Z98" s="211">
        <v>0</v>
      </c>
    </row>
    <row r="99" spans="1:26" x14ac:dyDescent="0.2">
      <c r="A99" s="241"/>
      <c r="B99" s="208" t="s">
        <v>280</v>
      </c>
      <c r="C99" s="209">
        <v>0</v>
      </c>
      <c r="D99" s="210">
        <v>0</v>
      </c>
      <c r="E99" s="210">
        <v>0</v>
      </c>
      <c r="F99" s="210">
        <v>0</v>
      </c>
      <c r="G99" s="210">
        <v>2</v>
      </c>
      <c r="H99" s="210">
        <v>2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2</v>
      </c>
      <c r="P99" s="210">
        <v>2</v>
      </c>
      <c r="Q99" s="210">
        <v>4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1</v>
      </c>
      <c r="Z99" s="211">
        <v>1</v>
      </c>
    </row>
    <row r="100" spans="1:26" x14ac:dyDescent="0.2">
      <c r="A100" s="241"/>
      <c r="B100" s="208" t="s">
        <v>281</v>
      </c>
      <c r="C100" s="209">
        <v>0</v>
      </c>
      <c r="D100" s="210">
        <v>0</v>
      </c>
      <c r="E100" s="210">
        <v>0</v>
      </c>
      <c r="F100" s="210">
        <v>0</v>
      </c>
      <c r="G100" s="210">
        <v>0</v>
      </c>
      <c r="H100" s="210">
        <v>0</v>
      </c>
      <c r="I100" s="210">
        <v>0</v>
      </c>
      <c r="J100" s="210"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210">
        <v>1</v>
      </c>
      <c r="Q100" s="210">
        <v>1</v>
      </c>
      <c r="R100" s="210">
        <v>0</v>
      </c>
      <c r="S100" s="210">
        <v>0</v>
      </c>
      <c r="T100" s="210">
        <v>0</v>
      </c>
      <c r="U100" s="210">
        <v>0</v>
      </c>
      <c r="V100" s="210">
        <v>0</v>
      </c>
      <c r="W100" s="210">
        <v>0</v>
      </c>
      <c r="X100" s="210">
        <v>0</v>
      </c>
      <c r="Y100" s="210">
        <v>0</v>
      </c>
      <c r="Z100" s="211">
        <v>0</v>
      </c>
    </row>
    <row r="101" spans="1:26" x14ac:dyDescent="0.2">
      <c r="A101" s="241" t="s">
        <v>282</v>
      </c>
      <c r="B101" s="208" t="s">
        <v>283</v>
      </c>
      <c r="C101" s="209">
        <v>0</v>
      </c>
      <c r="D101" s="210">
        <v>0</v>
      </c>
      <c r="E101" s="210">
        <v>0</v>
      </c>
      <c r="F101" s="210">
        <v>11</v>
      </c>
      <c r="G101" s="210">
        <v>4</v>
      </c>
      <c r="H101" s="210">
        <v>15</v>
      </c>
      <c r="I101" s="210">
        <v>3</v>
      </c>
      <c r="J101" s="210">
        <v>0</v>
      </c>
      <c r="K101" s="210">
        <v>3</v>
      </c>
      <c r="L101" s="210">
        <v>0</v>
      </c>
      <c r="M101" s="210">
        <v>0</v>
      </c>
      <c r="N101" s="210">
        <v>0</v>
      </c>
      <c r="O101" s="210">
        <v>100</v>
      </c>
      <c r="P101" s="210">
        <v>22</v>
      </c>
      <c r="Q101" s="210">
        <v>122</v>
      </c>
      <c r="R101" s="210">
        <v>2</v>
      </c>
      <c r="S101" s="210">
        <v>0</v>
      </c>
      <c r="T101" s="210">
        <v>2</v>
      </c>
      <c r="U101" s="210">
        <v>1</v>
      </c>
      <c r="V101" s="210">
        <v>0</v>
      </c>
      <c r="W101" s="210">
        <v>1</v>
      </c>
      <c r="X101" s="210">
        <v>7</v>
      </c>
      <c r="Y101" s="210">
        <v>0</v>
      </c>
      <c r="Z101" s="211">
        <v>7</v>
      </c>
    </row>
    <row r="102" spans="1:26" x14ac:dyDescent="0.2">
      <c r="A102" s="241"/>
      <c r="B102" s="208" t="s">
        <v>284</v>
      </c>
      <c r="C102" s="209">
        <v>0</v>
      </c>
      <c r="D102" s="210">
        <v>0</v>
      </c>
      <c r="E102" s="210">
        <v>0</v>
      </c>
      <c r="F102" s="210">
        <v>0</v>
      </c>
      <c r="G102" s="210">
        <v>2</v>
      </c>
      <c r="H102" s="210">
        <v>2</v>
      </c>
      <c r="I102" s="210">
        <v>11</v>
      </c>
      <c r="J102" s="210">
        <v>1</v>
      </c>
      <c r="K102" s="210">
        <v>12</v>
      </c>
      <c r="L102" s="210">
        <v>0</v>
      </c>
      <c r="M102" s="210">
        <v>0</v>
      </c>
      <c r="N102" s="210">
        <v>0</v>
      </c>
      <c r="O102" s="210">
        <v>31</v>
      </c>
      <c r="P102" s="210">
        <v>5</v>
      </c>
      <c r="Q102" s="210">
        <v>36</v>
      </c>
      <c r="R102" s="210">
        <v>0</v>
      </c>
      <c r="S102" s="210">
        <v>0</v>
      </c>
      <c r="T102" s="210">
        <v>0</v>
      </c>
      <c r="U102" s="210">
        <v>1</v>
      </c>
      <c r="V102" s="210">
        <v>0</v>
      </c>
      <c r="W102" s="210">
        <v>1</v>
      </c>
      <c r="X102" s="210">
        <v>4</v>
      </c>
      <c r="Y102" s="210">
        <v>3</v>
      </c>
      <c r="Z102" s="211">
        <v>7</v>
      </c>
    </row>
    <row r="103" spans="1:26" x14ac:dyDescent="0.2">
      <c r="A103" s="241"/>
      <c r="B103" s="208" t="s">
        <v>287</v>
      </c>
      <c r="C103" s="209">
        <v>4</v>
      </c>
      <c r="D103" s="210">
        <v>1</v>
      </c>
      <c r="E103" s="210">
        <v>5</v>
      </c>
      <c r="F103" s="210">
        <v>2</v>
      </c>
      <c r="G103" s="210">
        <v>3</v>
      </c>
      <c r="H103" s="210">
        <v>5</v>
      </c>
      <c r="I103" s="210">
        <v>8</v>
      </c>
      <c r="J103" s="210">
        <v>2</v>
      </c>
      <c r="K103" s="210">
        <v>10</v>
      </c>
      <c r="L103" s="210">
        <v>0</v>
      </c>
      <c r="M103" s="210">
        <v>0</v>
      </c>
      <c r="N103" s="210">
        <v>0</v>
      </c>
      <c r="O103" s="210">
        <v>100</v>
      </c>
      <c r="P103" s="210">
        <v>25</v>
      </c>
      <c r="Q103" s="210">
        <v>125</v>
      </c>
      <c r="R103" s="210">
        <v>1</v>
      </c>
      <c r="S103" s="210">
        <v>0</v>
      </c>
      <c r="T103" s="210">
        <v>1</v>
      </c>
      <c r="U103" s="210">
        <v>1</v>
      </c>
      <c r="V103" s="210">
        <v>0</v>
      </c>
      <c r="W103" s="210">
        <v>1</v>
      </c>
      <c r="X103" s="210">
        <v>7</v>
      </c>
      <c r="Y103" s="210">
        <v>2</v>
      </c>
      <c r="Z103" s="211">
        <v>9</v>
      </c>
    </row>
    <row r="104" spans="1:26" ht="13.5" thickBot="1" x14ac:dyDescent="0.25">
      <c r="A104" s="212" t="s">
        <v>285</v>
      </c>
      <c r="B104" s="213" t="s">
        <v>286</v>
      </c>
      <c r="C104" s="214">
        <v>0</v>
      </c>
      <c r="D104" s="215">
        <v>0</v>
      </c>
      <c r="E104" s="215">
        <v>0</v>
      </c>
      <c r="F104" s="215">
        <v>1</v>
      </c>
      <c r="G104" s="215">
        <v>1</v>
      </c>
      <c r="H104" s="215">
        <v>2</v>
      </c>
      <c r="I104" s="215">
        <v>2</v>
      </c>
      <c r="J104" s="215">
        <v>5</v>
      </c>
      <c r="K104" s="215">
        <v>7</v>
      </c>
      <c r="L104" s="215">
        <v>0</v>
      </c>
      <c r="M104" s="215">
        <v>0</v>
      </c>
      <c r="N104" s="215">
        <v>0</v>
      </c>
      <c r="O104" s="215">
        <v>53</v>
      </c>
      <c r="P104" s="215">
        <v>38</v>
      </c>
      <c r="Q104" s="215">
        <v>91</v>
      </c>
      <c r="R104" s="215">
        <v>2</v>
      </c>
      <c r="S104" s="215">
        <v>1</v>
      </c>
      <c r="T104" s="215">
        <v>3</v>
      </c>
      <c r="U104" s="215">
        <v>1</v>
      </c>
      <c r="V104" s="215">
        <v>0</v>
      </c>
      <c r="W104" s="215">
        <v>1</v>
      </c>
      <c r="X104" s="215">
        <v>1</v>
      </c>
      <c r="Y104" s="215">
        <v>5</v>
      </c>
      <c r="Z104" s="216">
        <v>6</v>
      </c>
    </row>
    <row r="105" spans="1:26" ht="13.5" thickTop="1" x14ac:dyDescent="0.2"/>
  </sheetData>
  <mergeCells count="25">
    <mergeCell ref="C1:Z1"/>
    <mergeCell ref="C2:E2"/>
    <mergeCell ref="F2:H2"/>
    <mergeCell ref="I2:K2"/>
    <mergeCell ref="L2:N2"/>
    <mergeCell ref="O2:Q2"/>
    <mergeCell ref="R2:T2"/>
    <mergeCell ref="U2:W2"/>
    <mergeCell ref="X2:Z2"/>
    <mergeCell ref="A84:A97"/>
    <mergeCell ref="A98:A100"/>
    <mergeCell ref="A101:A103"/>
    <mergeCell ref="U3:W3"/>
    <mergeCell ref="X3:Z3"/>
    <mergeCell ref="A6:A66"/>
    <mergeCell ref="A67:A75"/>
    <mergeCell ref="A76:A77"/>
    <mergeCell ref="A78:A83"/>
    <mergeCell ref="C3:E3"/>
    <mergeCell ref="F3:H3"/>
    <mergeCell ref="I3:K3"/>
    <mergeCell ref="L3:N3"/>
    <mergeCell ref="O3:Q3"/>
    <mergeCell ref="R3:T3"/>
    <mergeCell ref="A1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2011-2012 degrees UG</vt:lpstr>
      <vt:lpstr>UG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Stephanie L. Fagan</cp:lastModifiedBy>
  <dcterms:created xsi:type="dcterms:W3CDTF">2011-04-13T13:50:44Z</dcterms:created>
  <dcterms:modified xsi:type="dcterms:W3CDTF">2012-10-30T20:14:41Z</dcterms:modified>
</cp:coreProperties>
</file>