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20100" windowHeight="9270"/>
  </bookViews>
  <sheets>
    <sheet name="2008-2009 degrees GRAD" sheetId="1" r:id="rId1"/>
  </sheets>
  <calcPr calcId="125725"/>
</workbook>
</file>

<file path=xl/calcChain.xml><?xml version="1.0" encoding="utf-8"?>
<calcChain xmlns="http://schemas.openxmlformats.org/spreadsheetml/2006/main">
  <c r="Y172" i="1"/>
  <c r="D172"/>
  <c r="Y171"/>
  <c r="F9"/>
  <c r="I9"/>
  <c r="L9"/>
  <c r="AA9" s="1"/>
  <c r="O9"/>
  <c r="R9"/>
  <c r="U9"/>
  <c r="X9"/>
  <c r="Y9"/>
  <c r="Z9"/>
  <c r="F12"/>
  <c r="AA12" s="1"/>
  <c r="AA14" s="1"/>
  <c r="I12"/>
  <c r="L12"/>
  <c r="O12"/>
  <c r="R12"/>
  <c r="U12"/>
  <c r="X12"/>
  <c r="Y12"/>
  <c r="Z12"/>
  <c r="F13"/>
  <c r="I13"/>
  <c r="L13"/>
  <c r="AA13" s="1"/>
  <c r="O13"/>
  <c r="R13"/>
  <c r="U13"/>
  <c r="X13"/>
  <c r="Y13"/>
  <c r="Z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F16"/>
  <c r="I16"/>
  <c r="L16"/>
  <c r="O16"/>
  <c r="R16"/>
  <c r="U16"/>
  <c r="X16"/>
  <c r="Y16"/>
  <c r="Z16"/>
  <c r="AA16"/>
  <c r="F18"/>
  <c r="I18"/>
  <c r="L18"/>
  <c r="AA18" s="1"/>
  <c r="O18"/>
  <c r="R18"/>
  <c r="U18"/>
  <c r="X18"/>
  <c r="Y18"/>
  <c r="Z18"/>
  <c r="F20"/>
  <c r="I20"/>
  <c r="L20"/>
  <c r="O20"/>
  <c r="R20"/>
  <c r="U20"/>
  <c r="X20"/>
  <c r="Y20"/>
  <c r="Z20"/>
  <c r="AA20"/>
  <c r="F22"/>
  <c r="I22"/>
  <c r="L22"/>
  <c r="AA22" s="1"/>
  <c r="AA24" s="1"/>
  <c r="O22"/>
  <c r="R22"/>
  <c r="U22"/>
  <c r="X22"/>
  <c r="Y22"/>
  <c r="Z22"/>
  <c r="F23"/>
  <c r="I23"/>
  <c r="L23"/>
  <c r="O23"/>
  <c r="R23"/>
  <c r="U23"/>
  <c r="X23"/>
  <c r="Y23"/>
  <c r="Z23"/>
  <c r="AA23"/>
  <c r="D24"/>
  <c r="E24"/>
  <c r="F24"/>
  <c r="G24"/>
  <c r="H24"/>
  <c r="I24"/>
  <c r="J24"/>
  <c r="K24"/>
  <c r="L24"/>
  <c r="M24"/>
  <c r="N24"/>
  <c r="O24"/>
  <c r="P24"/>
  <c r="Q24"/>
  <c r="R24"/>
  <c r="S24"/>
  <c r="Y24" s="1"/>
  <c r="T24"/>
  <c r="U24"/>
  <c r="V24"/>
  <c r="W24"/>
  <c r="X24"/>
  <c r="Z24"/>
  <c r="F26"/>
  <c r="I26"/>
  <c r="L26"/>
  <c r="AA26" s="1"/>
  <c r="O26"/>
  <c r="R26"/>
  <c r="U26"/>
  <c r="X26"/>
  <c r="Y26"/>
  <c r="Z26"/>
  <c r="F27"/>
  <c r="I27"/>
  <c r="L27"/>
  <c r="O27"/>
  <c r="R27"/>
  <c r="U27"/>
  <c r="X27"/>
  <c r="Y27"/>
  <c r="Z27"/>
  <c r="AA27"/>
  <c r="F28"/>
  <c r="I28"/>
  <c r="L28"/>
  <c r="AA28" s="1"/>
  <c r="O28"/>
  <c r="R28"/>
  <c r="U28"/>
  <c r="X28"/>
  <c r="Y28"/>
  <c r="Z28"/>
  <c r="F29"/>
  <c r="I29"/>
  <c r="L29"/>
  <c r="O29"/>
  <c r="R29"/>
  <c r="U29"/>
  <c r="X29"/>
  <c r="Y29"/>
  <c r="Z29"/>
  <c r="AA29"/>
  <c r="F30"/>
  <c r="I30"/>
  <c r="L30"/>
  <c r="AA30" s="1"/>
  <c r="O30"/>
  <c r="R30"/>
  <c r="U30"/>
  <c r="X30"/>
  <c r="Y30"/>
  <c r="Z30"/>
  <c r="D31"/>
  <c r="E31"/>
  <c r="F31"/>
  <c r="G31"/>
  <c r="H31"/>
  <c r="I31"/>
  <c r="J31"/>
  <c r="K31"/>
  <c r="L31"/>
  <c r="M31"/>
  <c r="N31"/>
  <c r="O31"/>
  <c r="P31"/>
  <c r="Q31"/>
  <c r="Z31" s="1"/>
  <c r="R31"/>
  <c r="S31"/>
  <c r="T31"/>
  <c r="U31"/>
  <c r="V31"/>
  <c r="W31"/>
  <c r="X31"/>
  <c r="Y31"/>
  <c r="F33"/>
  <c r="I33"/>
  <c r="L33"/>
  <c r="O33"/>
  <c r="R33"/>
  <c r="U33"/>
  <c r="X33"/>
  <c r="Y33"/>
  <c r="Z33"/>
  <c r="AA33"/>
  <c r="F34"/>
  <c r="I34"/>
  <c r="L34"/>
  <c r="AA34" s="1"/>
  <c r="AA40" s="1"/>
  <c r="O34"/>
  <c r="R34"/>
  <c r="U34"/>
  <c r="X34"/>
  <c r="Y34"/>
  <c r="Z34"/>
  <c r="F35"/>
  <c r="I35"/>
  <c r="L35"/>
  <c r="O35"/>
  <c r="R35"/>
  <c r="U35"/>
  <c r="X35"/>
  <c r="Y35"/>
  <c r="Z35"/>
  <c r="AA35"/>
  <c r="F36"/>
  <c r="I36"/>
  <c r="L36"/>
  <c r="AA36" s="1"/>
  <c r="O36"/>
  <c r="R36"/>
  <c r="U36"/>
  <c r="X36"/>
  <c r="Y36"/>
  <c r="Z36"/>
  <c r="F37"/>
  <c r="I37"/>
  <c r="L37"/>
  <c r="O37"/>
  <c r="R37"/>
  <c r="U37"/>
  <c r="X37"/>
  <c r="Y37"/>
  <c r="Z37"/>
  <c r="AA37"/>
  <c r="F38"/>
  <c r="I38"/>
  <c r="L38"/>
  <c r="AA38" s="1"/>
  <c r="O38"/>
  <c r="R38"/>
  <c r="U38"/>
  <c r="X38"/>
  <c r="Y38"/>
  <c r="Z38"/>
  <c r="F39"/>
  <c r="I39"/>
  <c r="I40" s="1"/>
  <c r="L39"/>
  <c r="O39"/>
  <c r="R39"/>
  <c r="U39"/>
  <c r="X39"/>
  <c r="Y39"/>
  <c r="Z39"/>
  <c r="AA39"/>
  <c r="D40"/>
  <c r="E40"/>
  <c r="F40"/>
  <c r="G40"/>
  <c r="H40"/>
  <c r="J40"/>
  <c r="K40"/>
  <c r="L40"/>
  <c r="M40"/>
  <c r="N40"/>
  <c r="O40"/>
  <c r="P40"/>
  <c r="Q40"/>
  <c r="R40"/>
  <c r="S40"/>
  <c r="T40"/>
  <c r="U40"/>
  <c r="V40"/>
  <c r="W40"/>
  <c r="X40"/>
  <c r="Y40"/>
  <c r="Z40"/>
  <c r="F42"/>
  <c r="I42"/>
  <c r="L42"/>
  <c r="L44" s="1"/>
  <c r="L52" s="1"/>
  <c r="O42"/>
  <c r="R42"/>
  <c r="U42"/>
  <c r="X42"/>
  <c r="Y42"/>
  <c r="AA42" s="1"/>
  <c r="AA44" s="1"/>
  <c r="Z42"/>
  <c r="F43"/>
  <c r="I43"/>
  <c r="I44" s="1"/>
  <c r="L43"/>
  <c r="O43"/>
  <c r="R43"/>
  <c r="U43"/>
  <c r="X43"/>
  <c r="Y43"/>
  <c r="Z43"/>
  <c r="AA43" s="1"/>
  <c r="D44"/>
  <c r="E44"/>
  <c r="F44"/>
  <c r="G44"/>
  <c r="H44"/>
  <c r="J44"/>
  <c r="Y44" s="1"/>
  <c r="K44"/>
  <c r="M44"/>
  <c r="N44"/>
  <c r="O44"/>
  <c r="P44"/>
  <c r="Q44"/>
  <c r="R44"/>
  <c r="S44"/>
  <c r="T44"/>
  <c r="U44"/>
  <c r="V44"/>
  <c r="W44"/>
  <c r="X44"/>
  <c r="Z44"/>
  <c r="F46"/>
  <c r="I46"/>
  <c r="L46"/>
  <c r="O46"/>
  <c r="R46"/>
  <c r="U46"/>
  <c r="X46"/>
  <c r="Y46"/>
  <c r="AA46" s="1"/>
  <c r="Z46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D50"/>
  <c r="E50"/>
  <c r="Z50" s="1"/>
  <c r="F50"/>
  <c r="G50"/>
  <c r="H50"/>
  <c r="I50"/>
  <c r="AA50" s="1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Z51" s="1"/>
  <c r="F51"/>
  <c r="G51"/>
  <c r="H51"/>
  <c r="I51"/>
  <c r="AA51" s="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J52"/>
  <c r="K52"/>
  <c r="M52"/>
  <c r="N52"/>
  <c r="O52"/>
  <c r="P52"/>
  <c r="Q52"/>
  <c r="Z52" s="1"/>
  <c r="R52"/>
  <c r="S52"/>
  <c r="T52"/>
  <c r="U52"/>
  <c r="V52"/>
  <c r="W52"/>
  <c r="X52"/>
  <c r="Y52"/>
  <c r="F56"/>
  <c r="F58" s="1"/>
  <c r="I56"/>
  <c r="L56"/>
  <c r="O56"/>
  <c r="R56"/>
  <c r="R58" s="1"/>
  <c r="U56"/>
  <c r="X56"/>
  <c r="Y56"/>
  <c r="Z56"/>
  <c r="F57"/>
  <c r="I57"/>
  <c r="L57"/>
  <c r="AA57" s="1"/>
  <c r="O57"/>
  <c r="O58" s="1"/>
  <c r="R57"/>
  <c r="U57"/>
  <c r="X57"/>
  <c r="Y57"/>
  <c r="Z57"/>
  <c r="D58"/>
  <c r="E58"/>
  <c r="Z58" s="1"/>
  <c r="G58"/>
  <c r="H58"/>
  <c r="I58"/>
  <c r="J58"/>
  <c r="K58"/>
  <c r="L58"/>
  <c r="M58"/>
  <c r="N58"/>
  <c r="P58"/>
  <c r="Y58" s="1"/>
  <c r="Q58"/>
  <c r="S58"/>
  <c r="T58"/>
  <c r="U58"/>
  <c r="V58"/>
  <c r="W58"/>
  <c r="X58"/>
  <c r="F60"/>
  <c r="AA60" s="1"/>
  <c r="I60"/>
  <c r="L60"/>
  <c r="O60"/>
  <c r="R60"/>
  <c r="U60"/>
  <c r="X60"/>
  <c r="Y60"/>
  <c r="Z60"/>
  <c r="F62"/>
  <c r="I62"/>
  <c r="L62"/>
  <c r="AA62" s="1"/>
  <c r="O62"/>
  <c r="R62"/>
  <c r="U62"/>
  <c r="X62"/>
  <c r="Y62"/>
  <c r="Z62"/>
  <c r="F64"/>
  <c r="F68" s="1"/>
  <c r="I64"/>
  <c r="L64"/>
  <c r="O64"/>
  <c r="R64"/>
  <c r="U64"/>
  <c r="X64"/>
  <c r="Y64"/>
  <c r="Z64"/>
  <c r="F65"/>
  <c r="I65"/>
  <c r="L65"/>
  <c r="AA65" s="1"/>
  <c r="O65"/>
  <c r="R65"/>
  <c r="U65"/>
  <c r="X65"/>
  <c r="Y65"/>
  <c r="Z65"/>
  <c r="F66"/>
  <c r="AA66" s="1"/>
  <c r="I66"/>
  <c r="L66"/>
  <c r="O66"/>
  <c r="R66"/>
  <c r="R68" s="1"/>
  <c r="U66"/>
  <c r="X66"/>
  <c r="Y66"/>
  <c r="Z66"/>
  <c r="F67"/>
  <c r="I67"/>
  <c r="L67"/>
  <c r="AA67" s="1"/>
  <c r="O67"/>
  <c r="O68" s="1"/>
  <c r="R67"/>
  <c r="U67"/>
  <c r="X67"/>
  <c r="Y67"/>
  <c r="Z67"/>
  <c r="D68"/>
  <c r="E68"/>
  <c r="Z68" s="1"/>
  <c r="G68"/>
  <c r="H68"/>
  <c r="I68"/>
  <c r="J68"/>
  <c r="K68"/>
  <c r="L68"/>
  <c r="M68"/>
  <c r="N68"/>
  <c r="P68"/>
  <c r="Y68" s="1"/>
  <c r="Q68"/>
  <c r="S68"/>
  <c r="T68"/>
  <c r="U68"/>
  <c r="V68"/>
  <c r="W68"/>
  <c r="X68"/>
  <c r="F70"/>
  <c r="F72" s="1"/>
  <c r="I70"/>
  <c r="L70"/>
  <c r="O70"/>
  <c r="R70"/>
  <c r="R72" s="1"/>
  <c r="U70"/>
  <c r="X70"/>
  <c r="Y70"/>
  <c r="Z70"/>
  <c r="F71"/>
  <c r="I71"/>
  <c r="L71"/>
  <c r="AA71" s="1"/>
  <c r="O71"/>
  <c r="O72" s="1"/>
  <c r="R71"/>
  <c r="U71"/>
  <c r="X71"/>
  <c r="Y71"/>
  <c r="Z71"/>
  <c r="D72"/>
  <c r="E72"/>
  <c r="Z72" s="1"/>
  <c r="G72"/>
  <c r="H72"/>
  <c r="I72"/>
  <c r="J72"/>
  <c r="K72"/>
  <c r="L72"/>
  <c r="M72"/>
  <c r="N72"/>
  <c r="P72"/>
  <c r="Y72" s="1"/>
  <c r="Q72"/>
  <c r="S72"/>
  <c r="T72"/>
  <c r="U72"/>
  <c r="V72"/>
  <c r="W72"/>
  <c r="X72"/>
  <c r="D75"/>
  <c r="E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D77"/>
  <c r="E77"/>
  <c r="G77"/>
  <c r="H77"/>
  <c r="I77"/>
  <c r="J77"/>
  <c r="K77"/>
  <c r="L77"/>
  <c r="M77"/>
  <c r="N77"/>
  <c r="P77"/>
  <c r="Q77"/>
  <c r="S77"/>
  <c r="T77"/>
  <c r="U77"/>
  <c r="V77"/>
  <c r="W77"/>
  <c r="X77"/>
  <c r="Y77"/>
  <c r="Z77"/>
  <c r="F81"/>
  <c r="F83" s="1"/>
  <c r="I81"/>
  <c r="L81"/>
  <c r="O81"/>
  <c r="R81"/>
  <c r="R83" s="1"/>
  <c r="U81"/>
  <c r="X81"/>
  <c r="Y81"/>
  <c r="Z81"/>
  <c r="F82"/>
  <c r="I82"/>
  <c r="L82"/>
  <c r="AA82" s="1"/>
  <c r="O82"/>
  <c r="O83" s="1"/>
  <c r="R82"/>
  <c r="U82"/>
  <c r="X82"/>
  <c r="Y82"/>
  <c r="Z82"/>
  <c r="D83"/>
  <c r="E83"/>
  <c r="Z83" s="1"/>
  <c r="G83"/>
  <c r="H83"/>
  <c r="I83"/>
  <c r="J83"/>
  <c r="K83"/>
  <c r="L83"/>
  <c r="M83"/>
  <c r="N83"/>
  <c r="P83"/>
  <c r="Q83"/>
  <c r="S83"/>
  <c r="T83"/>
  <c r="U83"/>
  <c r="V83"/>
  <c r="W83"/>
  <c r="X83"/>
  <c r="Y83"/>
  <c r="F85"/>
  <c r="AA85" s="1"/>
  <c r="I85"/>
  <c r="L85"/>
  <c r="O85"/>
  <c r="R85"/>
  <c r="U85"/>
  <c r="X85"/>
  <c r="Y85"/>
  <c r="Z85"/>
  <c r="F87"/>
  <c r="I87"/>
  <c r="L87"/>
  <c r="AA87" s="1"/>
  <c r="O87"/>
  <c r="O92" s="1"/>
  <c r="R87"/>
  <c r="U87"/>
  <c r="X87"/>
  <c r="Y87"/>
  <c r="Z87"/>
  <c r="F88"/>
  <c r="F92" s="1"/>
  <c r="I88"/>
  <c r="L88"/>
  <c r="O88"/>
  <c r="R88"/>
  <c r="R92" s="1"/>
  <c r="U88"/>
  <c r="X88"/>
  <c r="Y88"/>
  <c r="Z88"/>
  <c r="F89"/>
  <c r="I89"/>
  <c r="L89"/>
  <c r="AA89" s="1"/>
  <c r="O89"/>
  <c r="R89"/>
  <c r="U89"/>
  <c r="X89"/>
  <c r="Y89"/>
  <c r="Z89"/>
  <c r="F90"/>
  <c r="AA90" s="1"/>
  <c r="I90"/>
  <c r="L90"/>
  <c r="O90"/>
  <c r="R90"/>
  <c r="U90"/>
  <c r="X90"/>
  <c r="Y90"/>
  <c r="Z90"/>
  <c r="F91"/>
  <c r="I91"/>
  <c r="L91"/>
  <c r="AA91" s="1"/>
  <c r="O91"/>
  <c r="R91"/>
  <c r="U91"/>
  <c r="X91"/>
  <c r="Y91"/>
  <c r="Z91"/>
  <c r="D92"/>
  <c r="E92"/>
  <c r="Z92" s="1"/>
  <c r="G92"/>
  <c r="H92"/>
  <c r="I92"/>
  <c r="J92"/>
  <c r="K92"/>
  <c r="L92"/>
  <c r="M92"/>
  <c r="N92"/>
  <c r="P92"/>
  <c r="Y92" s="1"/>
  <c r="Q92"/>
  <c r="S92"/>
  <c r="T92"/>
  <c r="U92"/>
  <c r="V92"/>
  <c r="W92"/>
  <c r="X92"/>
  <c r="F94"/>
  <c r="AA94" s="1"/>
  <c r="I94"/>
  <c r="I97" s="1"/>
  <c r="L94"/>
  <c r="O94"/>
  <c r="R94"/>
  <c r="U94"/>
  <c r="U97" s="1"/>
  <c r="X94"/>
  <c r="Y94"/>
  <c r="Z94"/>
  <c r="F95"/>
  <c r="I95"/>
  <c r="L95"/>
  <c r="L97" s="1"/>
  <c r="O95"/>
  <c r="R95"/>
  <c r="U95"/>
  <c r="X95"/>
  <c r="X97" s="1"/>
  <c r="Y95"/>
  <c r="Z95"/>
  <c r="F96"/>
  <c r="AA96" s="1"/>
  <c r="I96"/>
  <c r="L96"/>
  <c r="O96"/>
  <c r="R96"/>
  <c r="U96"/>
  <c r="X96"/>
  <c r="Y96"/>
  <c r="Z96"/>
  <c r="D97"/>
  <c r="E97"/>
  <c r="F97"/>
  <c r="G97"/>
  <c r="Y97" s="1"/>
  <c r="H97"/>
  <c r="J97"/>
  <c r="K97"/>
  <c r="M97"/>
  <c r="N97"/>
  <c r="O97"/>
  <c r="P97"/>
  <c r="Q97"/>
  <c r="R97"/>
  <c r="S97"/>
  <c r="T97"/>
  <c r="V97"/>
  <c r="W97"/>
  <c r="Z97"/>
  <c r="F99"/>
  <c r="I99"/>
  <c r="L99"/>
  <c r="AA99" s="1"/>
  <c r="O99"/>
  <c r="R99"/>
  <c r="U99"/>
  <c r="X99"/>
  <c r="Y99"/>
  <c r="Z99"/>
  <c r="F101"/>
  <c r="F105" s="1"/>
  <c r="I101"/>
  <c r="L101"/>
  <c r="O101"/>
  <c r="R101"/>
  <c r="R105" s="1"/>
  <c r="U101"/>
  <c r="X101"/>
  <c r="Y101"/>
  <c r="Z101"/>
  <c r="F102"/>
  <c r="I102"/>
  <c r="L102"/>
  <c r="AA102" s="1"/>
  <c r="O102"/>
  <c r="O105" s="1"/>
  <c r="R102"/>
  <c r="U102"/>
  <c r="X102"/>
  <c r="Y102"/>
  <c r="Z102"/>
  <c r="F103"/>
  <c r="AA103" s="1"/>
  <c r="I103"/>
  <c r="L103"/>
  <c r="O103"/>
  <c r="R103"/>
  <c r="U103"/>
  <c r="X103"/>
  <c r="Y103"/>
  <c r="Z103"/>
  <c r="F104"/>
  <c r="I104"/>
  <c r="L104"/>
  <c r="AA104" s="1"/>
  <c r="O104"/>
  <c r="R104"/>
  <c r="U104"/>
  <c r="X104"/>
  <c r="Y104"/>
  <c r="Z104"/>
  <c r="D105"/>
  <c r="E105"/>
  <c r="Z105" s="1"/>
  <c r="G105"/>
  <c r="H105"/>
  <c r="I105"/>
  <c r="J105"/>
  <c r="K105"/>
  <c r="L105"/>
  <c r="M105"/>
  <c r="N105"/>
  <c r="P105"/>
  <c r="Y105" s="1"/>
  <c r="Q105"/>
  <c r="S105"/>
  <c r="T105"/>
  <c r="U105"/>
  <c r="V105"/>
  <c r="W105"/>
  <c r="X105"/>
  <c r="F107"/>
  <c r="AA107" s="1"/>
  <c r="I107"/>
  <c r="I110" s="1"/>
  <c r="L107"/>
  <c r="O107"/>
  <c r="R107"/>
  <c r="U107"/>
  <c r="U110" s="1"/>
  <c r="X107"/>
  <c r="Y107"/>
  <c r="Z107"/>
  <c r="F108"/>
  <c r="I108"/>
  <c r="L108"/>
  <c r="L110" s="1"/>
  <c r="O108"/>
  <c r="R108"/>
  <c r="U108"/>
  <c r="X108"/>
  <c r="X110" s="1"/>
  <c r="Y108"/>
  <c r="Y113" s="1"/>
  <c r="Y117" s="1"/>
  <c r="Z108"/>
  <c r="F109"/>
  <c r="AA109" s="1"/>
  <c r="I109"/>
  <c r="I113" s="1"/>
  <c r="L109"/>
  <c r="O109"/>
  <c r="R109"/>
  <c r="U109"/>
  <c r="U113" s="1"/>
  <c r="X109"/>
  <c r="Y109"/>
  <c r="Z109"/>
  <c r="D110"/>
  <c r="E110"/>
  <c r="F110"/>
  <c r="G110"/>
  <c r="Y110" s="1"/>
  <c r="H110"/>
  <c r="J110"/>
  <c r="K110"/>
  <c r="M110"/>
  <c r="N110"/>
  <c r="O110"/>
  <c r="P110"/>
  <c r="Q110"/>
  <c r="R110"/>
  <c r="S110"/>
  <c r="T110"/>
  <c r="V110"/>
  <c r="W110"/>
  <c r="Z110"/>
  <c r="D113"/>
  <c r="E113"/>
  <c r="F113"/>
  <c r="G113"/>
  <c r="H113"/>
  <c r="J113"/>
  <c r="K113"/>
  <c r="M113"/>
  <c r="N113"/>
  <c r="O113"/>
  <c r="P113"/>
  <c r="Q113"/>
  <c r="R113"/>
  <c r="S113"/>
  <c r="T113"/>
  <c r="V113"/>
  <c r="W113"/>
  <c r="Z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D117"/>
  <c r="E117"/>
  <c r="G117"/>
  <c r="H117"/>
  <c r="J117"/>
  <c r="K117"/>
  <c r="M117"/>
  <c r="N117"/>
  <c r="P117"/>
  <c r="Q117"/>
  <c r="S117"/>
  <c r="T117"/>
  <c r="V117"/>
  <c r="W117"/>
  <c r="Z117"/>
  <c r="F121"/>
  <c r="I121"/>
  <c r="L121"/>
  <c r="O121"/>
  <c r="R121"/>
  <c r="U121"/>
  <c r="X121"/>
  <c r="Y121"/>
  <c r="AA121" s="1"/>
  <c r="Z121"/>
  <c r="F122"/>
  <c r="F128" s="1"/>
  <c r="I122"/>
  <c r="L122"/>
  <c r="O122"/>
  <c r="R122"/>
  <c r="R128" s="1"/>
  <c r="U122"/>
  <c r="X122"/>
  <c r="Y122"/>
  <c r="Z122"/>
  <c r="AA122" s="1"/>
  <c r="F123"/>
  <c r="I123"/>
  <c r="L123"/>
  <c r="O123"/>
  <c r="O128" s="1"/>
  <c r="O148" s="1"/>
  <c r="R123"/>
  <c r="U123"/>
  <c r="X123"/>
  <c r="Y123"/>
  <c r="AA123" s="1"/>
  <c r="Z123"/>
  <c r="F124"/>
  <c r="I124"/>
  <c r="L124"/>
  <c r="O124"/>
  <c r="R124"/>
  <c r="U124"/>
  <c r="X124"/>
  <c r="Y124"/>
  <c r="Z124"/>
  <c r="AA124" s="1"/>
  <c r="F125"/>
  <c r="I125"/>
  <c r="L125"/>
  <c r="O125"/>
  <c r="R125"/>
  <c r="U125"/>
  <c r="X125"/>
  <c r="Y125"/>
  <c r="AA125" s="1"/>
  <c r="Z125"/>
  <c r="F126"/>
  <c r="I126"/>
  <c r="L126"/>
  <c r="O126"/>
  <c r="R126"/>
  <c r="U126"/>
  <c r="X126"/>
  <c r="Y126"/>
  <c r="Z126"/>
  <c r="AA126" s="1"/>
  <c r="F127"/>
  <c r="I127"/>
  <c r="L127"/>
  <c r="O127"/>
  <c r="R127"/>
  <c r="U127"/>
  <c r="X127"/>
  <c r="Y127"/>
  <c r="AA127" s="1"/>
  <c r="Z127"/>
  <c r="D128"/>
  <c r="E128"/>
  <c r="Z128" s="1"/>
  <c r="G128"/>
  <c r="H128"/>
  <c r="I128"/>
  <c r="J128"/>
  <c r="K128"/>
  <c r="L128"/>
  <c r="M128"/>
  <c r="N128"/>
  <c r="P128"/>
  <c r="Q128"/>
  <c r="S128"/>
  <c r="T128"/>
  <c r="U128"/>
  <c r="V128"/>
  <c r="W128"/>
  <c r="X128"/>
  <c r="Y128"/>
  <c r="F130"/>
  <c r="AA130" s="1"/>
  <c r="AA132" s="1"/>
  <c r="I130"/>
  <c r="L130"/>
  <c r="O130"/>
  <c r="R130"/>
  <c r="U130"/>
  <c r="X130"/>
  <c r="Y130"/>
  <c r="Z130"/>
  <c r="F131"/>
  <c r="I131"/>
  <c r="AA131" s="1"/>
  <c r="AA147" s="1"/>
  <c r="O131"/>
  <c r="R131"/>
  <c r="U131"/>
  <c r="X131"/>
  <c r="Y131"/>
  <c r="Z131"/>
  <c r="D132"/>
  <c r="E132"/>
  <c r="F132"/>
  <c r="G132"/>
  <c r="H132"/>
  <c r="I132"/>
  <c r="J132"/>
  <c r="K132"/>
  <c r="L132"/>
  <c r="M132"/>
  <c r="N132"/>
  <c r="O132"/>
  <c r="P132"/>
  <c r="Q132"/>
  <c r="Z132" s="1"/>
  <c r="R132"/>
  <c r="S132"/>
  <c r="T132"/>
  <c r="U132"/>
  <c r="V132"/>
  <c r="W132"/>
  <c r="X132"/>
  <c r="Y132"/>
  <c r="F134"/>
  <c r="I134"/>
  <c r="I137" s="1"/>
  <c r="I148" s="1"/>
  <c r="L134"/>
  <c r="O134"/>
  <c r="R134"/>
  <c r="U134"/>
  <c r="U137" s="1"/>
  <c r="U148" s="1"/>
  <c r="X134"/>
  <c r="Y134"/>
  <c r="Z134"/>
  <c r="AA134"/>
  <c r="F135"/>
  <c r="AA135" s="1"/>
  <c r="AA137" s="1"/>
  <c r="I135"/>
  <c r="L135"/>
  <c r="O135"/>
  <c r="R135"/>
  <c r="R137" s="1"/>
  <c r="U135"/>
  <c r="X135"/>
  <c r="Y135"/>
  <c r="Z135"/>
  <c r="F136"/>
  <c r="I136"/>
  <c r="L136"/>
  <c r="O136"/>
  <c r="R136"/>
  <c r="U136"/>
  <c r="X136"/>
  <c r="Y136"/>
  <c r="Z136"/>
  <c r="AA136"/>
  <c r="D137"/>
  <c r="Y137" s="1"/>
  <c r="E137"/>
  <c r="G137"/>
  <c r="H137"/>
  <c r="Z137" s="1"/>
  <c r="J137"/>
  <c r="K137"/>
  <c r="L137"/>
  <c r="M137"/>
  <c r="N137"/>
  <c r="O137"/>
  <c r="P137"/>
  <c r="Q137"/>
  <c r="S137"/>
  <c r="T137"/>
  <c r="V137"/>
  <c r="W137"/>
  <c r="X137"/>
  <c r="F139"/>
  <c r="AA139" s="1"/>
  <c r="AA141" s="1"/>
  <c r="I139"/>
  <c r="L139"/>
  <c r="O139"/>
  <c r="O146" s="1"/>
  <c r="R139"/>
  <c r="R141" s="1"/>
  <c r="U139"/>
  <c r="X139"/>
  <c r="Y139"/>
  <c r="Z139"/>
  <c r="F140"/>
  <c r="I140"/>
  <c r="I141" s="1"/>
  <c r="L140"/>
  <c r="O140"/>
  <c r="R140"/>
  <c r="U140"/>
  <c r="U141" s="1"/>
  <c r="X140"/>
  <c r="Y140"/>
  <c r="Z140"/>
  <c r="AA140"/>
  <c r="D141"/>
  <c r="Y141" s="1"/>
  <c r="E141"/>
  <c r="G141"/>
  <c r="H141"/>
  <c r="Z141" s="1"/>
  <c r="J141"/>
  <c r="K141"/>
  <c r="L141"/>
  <c r="M141"/>
  <c r="N141"/>
  <c r="O141"/>
  <c r="P141"/>
  <c r="Q141"/>
  <c r="S141"/>
  <c r="T141"/>
  <c r="V141"/>
  <c r="W141"/>
  <c r="X141"/>
  <c r="F143"/>
  <c r="AA143" s="1"/>
  <c r="I143"/>
  <c r="L143"/>
  <c r="O143"/>
  <c r="R143"/>
  <c r="U143"/>
  <c r="X143"/>
  <c r="Y143"/>
  <c r="Z143"/>
  <c r="D146"/>
  <c r="E146"/>
  <c r="F146"/>
  <c r="G146"/>
  <c r="H146"/>
  <c r="I146"/>
  <c r="J146"/>
  <c r="K146"/>
  <c r="L146"/>
  <c r="M146"/>
  <c r="N146"/>
  <c r="P146"/>
  <c r="Q146"/>
  <c r="R146"/>
  <c r="S146"/>
  <c r="T146"/>
  <c r="U146"/>
  <c r="V146"/>
  <c r="W146"/>
  <c r="X146"/>
  <c r="Y146"/>
  <c r="Z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D148"/>
  <c r="E148"/>
  <c r="G148"/>
  <c r="H148"/>
  <c r="J148"/>
  <c r="K148"/>
  <c r="L148"/>
  <c r="M148"/>
  <c r="N148"/>
  <c r="P148"/>
  <c r="Q148"/>
  <c r="S148"/>
  <c r="T148"/>
  <c r="V148"/>
  <c r="W148"/>
  <c r="X148"/>
  <c r="Y148"/>
  <c r="Z148"/>
  <c r="F152"/>
  <c r="I152"/>
  <c r="L152"/>
  <c r="L154" s="1"/>
  <c r="O152"/>
  <c r="R152"/>
  <c r="U152"/>
  <c r="X152"/>
  <c r="X154" s="1"/>
  <c r="Y152"/>
  <c r="Z152"/>
  <c r="AA152"/>
  <c r="AA154" s="1"/>
  <c r="F153"/>
  <c r="AA153" s="1"/>
  <c r="I153"/>
  <c r="L153"/>
  <c r="O153"/>
  <c r="O154" s="1"/>
  <c r="O173" s="1"/>
  <c r="R153"/>
  <c r="U153"/>
  <c r="X153"/>
  <c r="Y153"/>
  <c r="Z153"/>
  <c r="D154"/>
  <c r="E154"/>
  <c r="F154"/>
  <c r="G154"/>
  <c r="H154"/>
  <c r="I154"/>
  <c r="J154"/>
  <c r="K154"/>
  <c r="M154"/>
  <c r="N154"/>
  <c r="P154"/>
  <c r="Q154"/>
  <c r="R154"/>
  <c r="S154"/>
  <c r="T154"/>
  <c r="U154"/>
  <c r="V154"/>
  <c r="W154"/>
  <c r="Y154"/>
  <c r="Z154"/>
  <c r="F156"/>
  <c r="I156"/>
  <c r="L156"/>
  <c r="O156"/>
  <c r="R156"/>
  <c r="U156"/>
  <c r="X156"/>
  <c r="Y156"/>
  <c r="Z156"/>
  <c r="AA156"/>
  <c r="F158"/>
  <c r="AA158" s="1"/>
  <c r="I158"/>
  <c r="L158"/>
  <c r="O158"/>
  <c r="O167" s="1"/>
  <c r="R158"/>
  <c r="U158"/>
  <c r="X158"/>
  <c r="Y158"/>
  <c r="Z158"/>
  <c r="F159"/>
  <c r="I159"/>
  <c r="L159"/>
  <c r="O159"/>
  <c r="R159"/>
  <c r="U159"/>
  <c r="X159"/>
  <c r="Y159"/>
  <c r="Z159"/>
  <c r="AA159"/>
  <c r="F160"/>
  <c r="AA160" s="1"/>
  <c r="AA171" s="1"/>
  <c r="I160"/>
  <c r="L160"/>
  <c r="O160"/>
  <c r="R160"/>
  <c r="U160"/>
  <c r="X160"/>
  <c r="Y160"/>
  <c r="Z160"/>
  <c r="F161"/>
  <c r="I161"/>
  <c r="L161"/>
  <c r="L167" s="1"/>
  <c r="O161"/>
  <c r="R161"/>
  <c r="U161"/>
  <c r="X161"/>
  <c r="X167" s="1"/>
  <c r="Y161"/>
  <c r="Z161"/>
  <c r="AA161"/>
  <c r="F162"/>
  <c r="AA162" s="1"/>
  <c r="I162"/>
  <c r="L162"/>
  <c r="O162"/>
  <c r="R162"/>
  <c r="U162"/>
  <c r="X162"/>
  <c r="Y162"/>
  <c r="Z162"/>
  <c r="F163"/>
  <c r="I163"/>
  <c r="L163"/>
  <c r="O163"/>
  <c r="R163"/>
  <c r="U163"/>
  <c r="X163"/>
  <c r="Y163"/>
  <c r="Z163"/>
  <c r="AA163"/>
  <c r="F164"/>
  <c r="AA164" s="1"/>
  <c r="I164"/>
  <c r="L164"/>
  <c r="O164"/>
  <c r="R164"/>
  <c r="U164"/>
  <c r="X164"/>
  <c r="Y164"/>
  <c r="Z164"/>
  <c r="F165"/>
  <c r="I165"/>
  <c r="L165"/>
  <c r="O165"/>
  <c r="R165"/>
  <c r="U165"/>
  <c r="X165"/>
  <c r="Y165"/>
  <c r="Z165"/>
  <c r="AA165"/>
  <c r="F166"/>
  <c r="AA166" s="1"/>
  <c r="I166"/>
  <c r="L166"/>
  <c r="O166"/>
  <c r="O172" s="1"/>
  <c r="R166"/>
  <c r="U166"/>
  <c r="X166"/>
  <c r="Y166"/>
  <c r="Z166"/>
  <c r="D167"/>
  <c r="E167"/>
  <c r="F167"/>
  <c r="G167"/>
  <c r="H167"/>
  <c r="I167"/>
  <c r="J167"/>
  <c r="K167"/>
  <c r="M167"/>
  <c r="N167"/>
  <c r="P167"/>
  <c r="Q167"/>
  <c r="R167"/>
  <c r="S167"/>
  <c r="T167"/>
  <c r="U167"/>
  <c r="V167"/>
  <c r="W167"/>
  <c r="Y167"/>
  <c r="Z167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AA170" s="1"/>
  <c r="Z170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Z171"/>
  <c r="E172"/>
  <c r="F172"/>
  <c r="G172"/>
  <c r="H172"/>
  <c r="I172"/>
  <c r="J172"/>
  <c r="K172"/>
  <c r="L172"/>
  <c r="M172"/>
  <c r="N172"/>
  <c r="P172"/>
  <c r="Q172"/>
  <c r="R172"/>
  <c r="S172"/>
  <c r="T172"/>
  <c r="U172"/>
  <c r="V172"/>
  <c r="W172"/>
  <c r="X172"/>
  <c r="Z172"/>
  <c r="D173"/>
  <c r="E173"/>
  <c r="F173"/>
  <c r="G173"/>
  <c r="H173"/>
  <c r="I173"/>
  <c r="J173"/>
  <c r="K173"/>
  <c r="M173"/>
  <c r="N173"/>
  <c r="P173"/>
  <c r="Q173"/>
  <c r="R173"/>
  <c r="S173"/>
  <c r="T173"/>
  <c r="U173"/>
  <c r="V173"/>
  <c r="W173"/>
  <c r="Y173"/>
  <c r="Z173"/>
  <c r="F177"/>
  <c r="I177"/>
  <c r="L177"/>
  <c r="O177"/>
  <c r="R177"/>
  <c r="U177"/>
  <c r="X177"/>
  <c r="Y177"/>
  <c r="Z177"/>
  <c r="AA177"/>
  <c r="F178"/>
  <c r="AA178" s="1"/>
  <c r="I178"/>
  <c r="L178"/>
  <c r="O178"/>
  <c r="R178"/>
  <c r="U178"/>
  <c r="X178"/>
  <c r="Y178"/>
  <c r="Z178"/>
  <c r="F179"/>
  <c r="AA179" s="1"/>
  <c r="Y179"/>
  <c r="Z179"/>
  <c r="F180"/>
  <c r="I180"/>
  <c r="L180"/>
  <c r="O180"/>
  <c r="R180"/>
  <c r="U180"/>
  <c r="X180"/>
  <c r="Y180"/>
  <c r="Z180"/>
  <c r="AA180"/>
  <c r="F181"/>
  <c r="AA181" s="1"/>
  <c r="I181"/>
  <c r="L181"/>
  <c r="O181"/>
  <c r="R181"/>
  <c r="U181"/>
  <c r="X181"/>
  <c r="Y181"/>
  <c r="Z181"/>
  <c r="F182"/>
  <c r="I182"/>
  <c r="L182"/>
  <c r="O182"/>
  <c r="R182"/>
  <c r="U182"/>
  <c r="X182"/>
  <c r="Y182"/>
  <c r="Z182"/>
  <c r="AA182"/>
  <c r="F183"/>
  <c r="AA183" s="1"/>
  <c r="AA189" s="1"/>
  <c r="I183"/>
  <c r="L183"/>
  <c r="O183"/>
  <c r="R183"/>
  <c r="U183"/>
  <c r="X183"/>
  <c r="Y183"/>
  <c r="Y189" s="1"/>
  <c r="Y191" s="1"/>
  <c r="Z183"/>
  <c r="Z189" s="1"/>
  <c r="F184"/>
  <c r="I184"/>
  <c r="L184"/>
  <c r="L191" s="1"/>
  <c r="O184"/>
  <c r="R184"/>
  <c r="U184"/>
  <c r="X184"/>
  <c r="Y184"/>
  <c r="Z184"/>
  <c r="F185"/>
  <c r="F190" s="1"/>
  <c r="I185"/>
  <c r="L185"/>
  <c r="O185"/>
  <c r="O190" s="1"/>
  <c r="R185"/>
  <c r="R191" s="1"/>
  <c r="U185"/>
  <c r="X185"/>
  <c r="Y185"/>
  <c r="Z185"/>
  <c r="D188"/>
  <c r="E188"/>
  <c r="F188"/>
  <c r="G188"/>
  <c r="H188"/>
  <c r="I188"/>
  <c r="J188"/>
  <c r="K188"/>
  <c r="M188"/>
  <c r="N188"/>
  <c r="O188"/>
  <c r="P188"/>
  <c r="Q188"/>
  <c r="R188"/>
  <c r="S188"/>
  <c r="T188"/>
  <c r="U188"/>
  <c r="V188"/>
  <c r="W188"/>
  <c r="Y188"/>
  <c r="Z188"/>
  <c r="Z191" s="1"/>
  <c r="D189"/>
  <c r="E189"/>
  <c r="F189"/>
  <c r="F195" s="1"/>
  <c r="G189"/>
  <c r="H189"/>
  <c r="I189"/>
  <c r="J189"/>
  <c r="J195" s="1"/>
  <c r="K189"/>
  <c r="L189"/>
  <c r="M189"/>
  <c r="N189"/>
  <c r="N195" s="1"/>
  <c r="N198" s="1"/>
  <c r="P189"/>
  <c r="Q189"/>
  <c r="R189"/>
  <c r="S189"/>
  <c r="T189"/>
  <c r="U189"/>
  <c r="V189"/>
  <c r="W189"/>
  <c r="X189"/>
  <c r="D190"/>
  <c r="E190"/>
  <c r="G190"/>
  <c r="H190"/>
  <c r="I190"/>
  <c r="J190"/>
  <c r="K190"/>
  <c r="L190"/>
  <c r="M190"/>
  <c r="N190"/>
  <c r="P190"/>
  <c r="Q190"/>
  <c r="R190"/>
  <c r="S190"/>
  <c r="T190"/>
  <c r="U190"/>
  <c r="V190"/>
  <c r="W190"/>
  <c r="X190"/>
  <c r="Y190"/>
  <c r="Z190"/>
  <c r="D191"/>
  <c r="E191"/>
  <c r="F191"/>
  <c r="G191"/>
  <c r="H191"/>
  <c r="I191"/>
  <c r="J191"/>
  <c r="K191"/>
  <c r="M191"/>
  <c r="N191"/>
  <c r="P191"/>
  <c r="Q191"/>
  <c r="S191"/>
  <c r="T191"/>
  <c r="U191"/>
  <c r="V191"/>
  <c r="W191"/>
  <c r="X191"/>
  <c r="D194"/>
  <c r="E194"/>
  <c r="G194"/>
  <c r="H194"/>
  <c r="I194"/>
  <c r="J194"/>
  <c r="K194"/>
  <c r="M194"/>
  <c r="N194"/>
  <c r="O194"/>
  <c r="P194"/>
  <c r="Q194"/>
  <c r="R194"/>
  <c r="S194"/>
  <c r="T194"/>
  <c r="U194"/>
  <c r="V194"/>
  <c r="W194"/>
  <c r="Y194"/>
  <c r="D195"/>
  <c r="E195"/>
  <c r="G195"/>
  <c r="H195"/>
  <c r="I195"/>
  <c r="K195"/>
  <c r="L195"/>
  <c r="M195"/>
  <c r="P195"/>
  <c r="Q195"/>
  <c r="R195"/>
  <c r="S195"/>
  <c r="T195"/>
  <c r="U195"/>
  <c r="V195"/>
  <c r="W195"/>
  <c r="X195"/>
  <c r="D196"/>
  <c r="E196"/>
  <c r="Z196" s="1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AA196" s="1"/>
  <c r="D197"/>
  <c r="E197"/>
  <c r="Z197" s="1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D198"/>
  <c r="E198"/>
  <c r="G198"/>
  <c r="H198"/>
  <c r="I198"/>
  <c r="K198"/>
  <c r="M198"/>
  <c r="P198"/>
  <c r="Q198"/>
  <c r="R198"/>
  <c r="S198"/>
  <c r="T198"/>
  <c r="U198"/>
  <c r="V198"/>
  <c r="W198"/>
  <c r="Y195" l="1"/>
  <c r="J198"/>
  <c r="AA197"/>
  <c r="Z195"/>
  <c r="AA184"/>
  <c r="AA188" s="1"/>
  <c r="AA191" s="1"/>
  <c r="U117"/>
  <c r="I117"/>
  <c r="AA114"/>
  <c r="I52"/>
  <c r="Z194"/>
  <c r="Z198" s="1"/>
  <c r="AA172"/>
  <c r="AA173" s="1"/>
  <c r="X173"/>
  <c r="L173"/>
  <c r="AA146"/>
  <c r="R148"/>
  <c r="AA31"/>
  <c r="AA49"/>
  <c r="AA52"/>
  <c r="AA167"/>
  <c r="X117"/>
  <c r="L117"/>
  <c r="AA116"/>
  <c r="O117"/>
  <c r="R117"/>
  <c r="F117"/>
  <c r="AA185"/>
  <c r="AA190" s="1"/>
  <c r="O189"/>
  <c r="O195" s="1"/>
  <c r="O198" s="1"/>
  <c r="O191"/>
  <c r="X188"/>
  <c r="L188"/>
  <c r="AA128"/>
  <c r="AA148" s="1"/>
  <c r="O77"/>
  <c r="R77"/>
  <c r="F77"/>
  <c r="AA101"/>
  <c r="AA105" s="1"/>
  <c r="AA88"/>
  <c r="AA115" s="1"/>
  <c r="AA81"/>
  <c r="AA83" s="1"/>
  <c r="AA70"/>
  <c r="AA72" s="1"/>
  <c r="AA64"/>
  <c r="AA68" s="1"/>
  <c r="AA56"/>
  <c r="F141"/>
  <c r="F137"/>
  <c r="F148" s="1"/>
  <c r="AA108"/>
  <c r="AA110" s="1"/>
  <c r="AA95"/>
  <c r="AA97" s="1"/>
  <c r="X113"/>
  <c r="L113"/>
  <c r="L194" s="1"/>
  <c r="L198" s="1"/>
  <c r="F75"/>
  <c r="F194" s="1"/>
  <c r="F198" s="1"/>
  <c r="AA58" l="1"/>
  <c r="AA75"/>
  <c r="AA194" s="1"/>
  <c r="AA77"/>
  <c r="AA113"/>
  <c r="AA117" s="1"/>
  <c r="AA76"/>
  <c r="X194"/>
  <c r="X198" s="1"/>
  <c r="AA92"/>
  <c r="Y198"/>
  <c r="AA198" s="1"/>
  <c r="AA195"/>
</calcChain>
</file>

<file path=xl/sharedStrings.xml><?xml version="1.0" encoding="utf-8"?>
<sst xmlns="http://schemas.openxmlformats.org/spreadsheetml/2006/main" count="191" uniqueCount="148">
  <si>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</si>
  <si>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</si>
  <si>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</si>
  <si>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</si>
  <si>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</si>
  <si>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</si>
  <si>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</si>
  <si>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</si>
  <si>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</si>
  <si>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 - Master's</t>
  </si>
  <si>
    <t>Family Nurse Practitioner - Post Master's Cert.</t>
  </si>
  <si>
    <t>Family Nurse Practitioner  - Master's</t>
  </si>
  <si>
    <t>Adult Gerontological Nurse Practit - PMCert.</t>
  </si>
  <si>
    <t>Adult Gerontological Nurse Practit.   - Master's</t>
  </si>
  <si>
    <t>Adult Acute Care Nursing Specialist</t>
  </si>
  <si>
    <t>Nursing Anesthesia - Post Master's Certificate</t>
  </si>
  <si>
    <t>Nursing Anesthesia  - Master's</t>
  </si>
  <si>
    <t>School of Nursing</t>
  </si>
  <si>
    <t>PhD</t>
  </si>
  <si>
    <t>SHS Total</t>
  </si>
  <si>
    <t>Physical Therapy Total</t>
  </si>
  <si>
    <t>Complementary Med. &amp; Wellness - Graduate Certificate</t>
  </si>
  <si>
    <t>Teaching &amp; Learning For Rehab Professionals</t>
  </si>
  <si>
    <t>Neurological Rehabilitation</t>
  </si>
  <si>
    <t>Orthopedics - Graduate Certificate</t>
  </si>
  <si>
    <t>Pediatric Rehabilitation - Graduate Certificate</t>
  </si>
  <si>
    <t>OMPT - Graduate Certificate</t>
  </si>
  <si>
    <t>Physical Therapy (DScPT)</t>
  </si>
  <si>
    <t>Physical Therapy (DPT)</t>
  </si>
  <si>
    <t xml:space="preserve">Physical Therapy  - Master's </t>
  </si>
  <si>
    <t>Safety Management  Total</t>
  </si>
  <si>
    <t>Exercise Science Total</t>
  </si>
  <si>
    <t>Clinical Exercise Science - Grad. Certificate</t>
  </si>
  <si>
    <t>Exercise Science  - Master's</t>
  </si>
  <si>
    <t>School of Health Sciences</t>
  </si>
  <si>
    <t>SECS Total</t>
  </si>
  <si>
    <t>Engineering/Indust. Management  - Master's</t>
  </si>
  <si>
    <t>Mechanical Engineering Total</t>
  </si>
  <si>
    <t>Mechanical Engineering - Ph.D</t>
  </si>
  <si>
    <t>Mechanical Engineering  - Master's</t>
  </si>
  <si>
    <t>Systems Engineering Total</t>
  </si>
  <si>
    <t>Systems Engineering - Ph.D</t>
  </si>
  <si>
    <t>Systems Engineering  - Master's</t>
  </si>
  <si>
    <t>Industrial &amp; Systems Engineering  - Master's</t>
  </si>
  <si>
    <t>Electrical Engineering Total</t>
  </si>
  <si>
    <t>Electrical &amp; Computer Engineering - PhD</t>
  </si>
  <si>
    <t xml:space="preserve">Electrical &amp; Computer Engineering - Master's </t>
  </si>
  <si>
    <t>CSE  Total</t>
  </si>
  <si>
    <t>Computer Science &amp; Informatics - PhD</t>
  </si>
  <si>
    <t>Embedded Systems  - Master's</t>
  </si>
  <si>
    <t>Software Engineering  - Master's</t>
  </si>
  <si>
    <t>Software Engineering  &amp; Info Tech  - Master's</t>
  </si>
  <si>
    <t>Info Systems Engineering  - Master's</t>
  </si>
  <si>
    <t>Computer Sci. &amp; Engineering  - Master's</t>
  </si>
  <si>
    <t>Computer Science  - Master's</t>
  </si>
  <si>
    <t>School of Engineering &amp; Computer Science</t>
  </si>
  <si>
    <t>6 &amp; 8</t>
  </si>
  <si>
    <t>Graduate Certificate</t>
  </si>
  <si>
    <t>SEHS Total</t>
  </si>
  <si>
    <t>TDES Totals</t>
  </si>
  <si>
    <t>Educational Studies  - Master's</t>
  </si>
  <si>
    <t>Secondary Education  - Master's</t>
  </si>
  <si>
    <t>Elementary Education  - Master's</t>
  </si>
  <si>
    <t>Reading including Instructional Systems Total</t>
  </si>
  <si>
    <t>Reading - Ph.D</t>
  </si>
  <si>
    <t xml:space="preserve">Reading, Lang. Arts &amp; Lit. - Graduate Certificate </t>
  </si>
  <si>
    <t>Microcomputer Apps - Graduate Certificate</t>
  </si>
  <si>
    <t>Reading  - Master's</t>
  </si>
  <si>
    <t>Training &amp; Development  Total - Master's</t>
  </si>
  <si>
    <t>Human Development/Child Studies Total</t>
  </si>
  <si>
    <t>Early Childhood - Ph.D.</t>
  </si>
  <si>
    <t>Special Education  - Master's</t>
  </si>
  <si>
    <t>Early Childhood  - Master's</t>
  </si>
  <si>
    <t xml:space="preserve">Education Leadership Totals </t>
  </si>
  <si>
    <t>Educational Leadership - Ph.D</t>
  </si>
  <si>
    <t>Higher Education - Post Master'sCertificate</t>
  </si>
  <si>
    <t xml:space="preserve">Educational Administration - Graduate Certificate </t>
  </si>
  <si>
    <t>4650/51</t>
  </si>
  <si>
    <t>Leadership (Education Specialist)</t>
  </si>
  <si>
    <t>Educational Leadership  - Master's</t>
  </si>
  <si>
    <t>Education  - Master's</t>
  </si>
  <si>
    <t>Counseling Totals</t>
  </si>
  <si>
    <t>Counseling - Ph.D.</t>
  </si>
  <si>
    <t>Counseling  - Master's</t>
  </si>
  <si>
    <t xml:space="preserve">Counseling </t>
  </si>
  <si>
    <t>School of Education &amp; Human Services</t>
  </si>
  <si>
    <t>SBA Total</t>
  </si>
  <si>
    <t>Management Information Systems Total</t>
  </si>
  <si>
    <t>Management Info. Systems- Graduate Certificate</t>
  </si>
  <si>
    <t>Information Technology Management - Master's</t>
  </si>
  <si>
    <t>Management Total</t>
  </si>
  <si>
    <t>International Business - Graduate Certificate</t>
  </si>
  <si>
    <t>Business Administration - Graduate Certificate</t>
  </si>
  <si>
    <t>Management (MBA)</t>
  </si>
  <si>
    <t>General Management - Graduate Certificate</t>
  </si>
  <si>
    <t>Finance - Graduate Certificate</t>
  </si>
  <si>
    <t>Business Economics - Graduate Certificate</t>
  </si>
  <si>
    <t>Accounting Total</t>
  </si>
  <si>
    <t>Accounting - Graduate Certificate</t>
  </si>
  <si>
    <t>Accounting  - Master's</t>
  </si>
  <si>
    <t>School of Business Administration</t>
  </si>
  <si>
    <t>CAS Total</t>
  </si>
  <si>
    <t>Public Administration  - Master's</t>
  </si>
  <si>
    <t>Physics  Totals</t>
  </si>
  <si>
    <t>Physics  - Master's</t>
  </si>
  <si>
    <t>MTD  Total</t>
  </si>
  <si>
    <t>Music Education - Ph.D.</t>
  </si>
  <si>
    <t>Music Education  - Master's</t>
  </si>
  <si>
    <t>General Performance  - Master's</t>
  </si>
  <si>
    <t>Mathematics  Total</t>
  </si>
  <si>
    <t>Applied Mathematics - PhD</t>
  </si>
  <si>
    <t>Statistical Methods - Graduate Certificate</t>
  </si>
  <si>
    <t>Mathematical Statistics  - Master's</t>
  </si>
  <si>
    <t xml:space="preserve">Applied Mathematics  - Master's </t>
  </si>
  <si>
    <t>Mathematics  - Master's</t>
  </si>
  <si>
    <t>Linguistics Total</t>
  </si>
  <si>
    <t>Teaching ESL - Graduate Certificate</t>
  </si>
  <si>
    <t>Linguistics  - Master's</t>
  </si>
  <si>
    <t>Liberal Studies  - Master's</t>
  </si>
  <si>
    <t>Chemistry  Total</t>
  </si>
  <si>
    <t>Art &amp; Art History  Total</t>
  </si>
  <si>
    <t>COLLEGE OF ARTS AND SCIENCES</t>
  </si>
  <si>
    <t>UNIVERSITY PROGRAMS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</si>
  <si>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</si>
  <si>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</si>
  <si>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</si>
  <si>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</si>
  <si>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</si>
  <si>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</si>
  <si>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</si>
  <si>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</si>
  <si>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</si>
  <si>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</si>
  <si>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</si>
  <si>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</si>
  <si>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</si>
  <si>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</si>
  <si>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2008-2009 Degrees Awarded by Gender and Ethnicity</t>
  </si>
  <si>
    <t>Biological Sciences  - Master's</t>
  </si>
  <si>
    <t>Chemistry - Master's</t>
  </si>
  <si>
    <t>Biomed Science: Envi Chemistry - Ph.D.</t>
  </si>
  <si>
    <t>English  - Master's</t>
  </si>
  <si>
    <t>History  - Master's</t>
  </si>
  <si>
    <t>Vocal Pedagogy - Master's</t>
  </si>
  <si>
    <t>Vocal Performance - Master's</t>
  </si>
  <si>
    <t>Piano Pedagogy - Master's</t>
  </si>
  <si>
    <t>Conducting - Master's</t>
  </si>
  <si>
    <t xml:space="preserve">Biomed Sci: Medical Physics - Ph.D.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</si>
</sst>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1" fillId="3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/>
    <xf numFmtId="3" fontId="2" fillId="8" borderId="3" xfId="0" applyNumberFormat="1" applyFont="1" applyFill="1" applyBorder="1" applyAlignment="1">
      <alignment vertical="center"/>
    </xf>
    <xf numFmtId="3" fontId="2" fillId="8" borderId="0" xfId="0" applyNumberFormat="1" applyFont="1" applyFill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3" fontId="2" fillId="9" borderId="2" xfId="0" applyNumberFormat="1" applyFont="1" applyFill="1" applyBorder="1" applyAlignment="1">
      <alignment vertical="center"/>
    </xf>
    <xf numFmtId="3" fontId="2" fillId="9" borderId="5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vertical="center"/>
    </xf>
    <xf numFmtId="3" fontId="2" fillId="10" borderId="2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3" fontId="1" fillId="3" borderId="0" xfId="0" applyNumberFormat="1" applyFont="1" applyFill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1" fillId="0" borderId="0" xfId="0" applyFont="1" applyFill="1" applyBorder="1"/>
    <xf numFmtId="3" fontId="2" fillId="11" borderId="1" xfId="0" applyNumberFormat="1" applyFont="1" applyFill="1" applyBorder="1" applyAlignment="1">
      <alignment vertical="center"/>
    </xf>
    <xf numFmtId="3" fontId="2" fillId="11" borderId="2" xfId="0" applyNumberFormat="1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3" fontId="2" fillId="11" borderId="5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3" fontId="4" fillId="12" borderId="1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vertical="center"/>
    </xf>
    <xf numFmtId="0" fontId="1" fillId="0" borderId="0" xfId="0" applyFont="1" applyBorder="1"/>
    <xf numFmtId="0" fontId="2" fillId="0" borderId="10" xfId="0" applyFont="1" applyFill="1" applyBorder="1" applyAlignment="1">
      <alignment vertical="center"/>
    </xf>
    <xf numFmtId="3" fontId="2" fillId="13" borderId="1" xfId="0" applyNumberFormat="1" applyFont="1" applyFill="1" applyBorder="1" applyAlignment="1">
      <alignment vertical="center"/>
    </xf>
    <xf numFmtId="3" fontId="2" fillId="13" borderId="2" xfId="0" applyNumberFormat="1" applyFont="1" applyFill="1" applyBorder="1" applyAlignment="1">
      <alignment vertical="center"/>
    </xf>
    <xf numFmtId="3" fontId="2" fillId="13" borderId="5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</xf>
    <xf numFmtId="3" fontId="4" fillId="13" borderId="1" xfId="0" applyNumberFormat="1" applyFont="1" applyFill="1" applyBorder="1" applyAlignment="1">
      <alignment vertical="center"/>
    </xf>
    <xf numFmtId="3" fontId="4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4" fillId="13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15" borderId="1" xfId="0" applyNumberFormat="1" applyFont="1" applyFill="1" applyBorder="1" applyAlignment="1">
      <alignment vertical="center"/>
    </xf>
    <xf numFmtId="3" fontId="2" fillId="15" borderId="2" xfId="0" applyNumberFormat="1" applyFont="1" applyFill="1" applyBorder="1" applyAlignment="1">
      <alignment vertical="center"/>
    </xf>
    <xf numFmtId="3" fontId="2" fillId="15" borderId="5" xfId="0" applyNumberFormat="1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4" fillId="16" borderId="1" xfId="0" applyNumberFormat="1" applyFont="1" applyFill="1" applyBorder="1" applyAlignment="1">
      <alignment vertical="center"/>
    </xf>
    <xf numFmtId="3" fontId="4" fillId="16" borderId="2" xfId="0" applyNumberFormat="1" applyFont="1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4" fillId="16" borderId="2" xfId="0" applyFont="1" applyFill="1" applyBorder="1" applyAlignment="1">
      <alignment vertical="center"/>
    </xf>
    <xf numFmtId="0" fontId="4" fillId="16" borderId="5" xfId="0" applyFont="1" applyFill="1" applyBorder="1" applyAlignment="1">
      <alignment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vertical="center"/>
    </xf>
    <xf numFmtId="0" fontId="0" fillId="0" borderId="0" xfId="0" applyBorder="1"/>
    <xf numFmtId="3" fontId="1" fillId="3" borderId="3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5" xfId="0" applyFont="1" applyFill="1" applyBorder="1" applyAlignment="1">
      <alignment horizontal="left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3" fontId="6" fillId="17" borderId="3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3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8" fillId="0" borderId="0" xfId="0" applyFont="1" applyFill="1" applyAlignment="1"/>
    <xf numFmtId="0" fontId="2" fillId="9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3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8"/>
  <sheetViews>
    <sheetView tabSelected="1" workbookViewId="0">
      <pane xSplit="3" ySplit="3" topLeftCell="D175" activePane="bottomRight" state="frozen"/>
      <selection pane="topRight" activeCell="D1" sqref="D1"/>
      <selection pane="bottomLeft" activeCell="A4" sqref="A4"/>
      <selection pane="bottomRight" activeCell="Y173" sqref="Y173"/>
    </sheetView>
  </sheetViews>
  <sheetFormatPr defaultRowHeight="12.75"/>
  <cols>
    <col min="1" max="1" width="39.5703125" style="1" customWidth="1"/>
    <col min="2" max="2" width="10.5703125" style="1" bestFit="1" customWidth="1"/>
    <col min="3" max="3" width="8.85546875" style="1"/>
  </cols>
  <sheetData>
    <row r="1" spans="1:27" ht="15.75">
      <c r="A1" s="225" t="s">
        <v>137</v>
      </c>
      <c r="B1" s="26"/>
      <c r="C1" s="26"/>
      <c r="D1" s="51"/>
      <c r="E1" s="44"/>
      <c r="F1" s="224"/>
      <c r="G1" s="27"/>
      <c r="H1" s="27"/>
      <c r="I1" s="27"/>
      <c r="J1" s="51"/>
      <c r="K1" s="44"/>
      <c r="L1" s="224"/>
      <c r="M1" s="44"/>
      <c r="N1" s="27"/>
      <c r="O1" s="27"/>
      <c r="P1" s="51"/>
      <c r="Q1" s="44"/>
      <c r="R1" s="224"/>
      <c r="S1" s="27"/>
      <c r="T1" s="27"/>
      <c r="U1" s="27"/>
      <c r="V1" s="51"/>
      <c r="W1" s="44"/>
      <c r="X1" s="224"/>
      <c r="Y1" s="223"/>
      <c r="Z1" s="223"/>
      <c r="AA1" s="222"/>
    </row>
    <row r="2" spans="1:27">
      <c r="A2" s="221"/>
      <c r="B2" s="245" t="s">
        <v>136</v>
      </c>
      <c r="C2" s="212" t="s">
        <v>135</v>
      </c>
      <c r="D2" s="230" t="s">
        <v>134</v>
      </c>
      <c r="E2" s="231"/>
      <c r="F2" s="232"/>
      <c r="G2" s="229" t="s">
        <v>133</v>
      </c>
      <c r="H2" s="229"/>
      <c r="I2" s="229"/>
      <c r="J2" s="230" t="s">
        <v>132</v>
      </c>
      <c r="K2" s="231"/>
      <c r="L2" s="232"/>
      <c r="M2" s="229" t="s">
        <v>131</v>
      </c>
      <c r="N2" s="229"/>
      <c r="O2" s="229"/>
      <c r="P2" s="230" t="s">
        <v>130</v>
      </c>
      <c r="Q2" s="231"/>
      <c r="R2" s="232"/>
      <c r="S2" s="229" t="s">
        <v>129</v>
      </c>
      <c r="T2" s="229"/>
      <c r="U2" s="229"/>
      <c r="V2" s="230" t="s">
        <v>128</v>
      </c>
      <c r="W2" s="231"/>
      <c r="X2" s="232"/>
      <c r="Y2" s="242" t="s">
        <v>123</v>
      </c>
      <c r="Z2" s="243"/>
      <c r="AA2" s="244"/>
    </row>
    <row r="3" spans="1:27" ht="13.5" thickBot="1">
      <c r="A3" s="221"/>
      <c r="B3" s="246"/>
      <c r="C3" s="220" t="s">
        <v>127</v>
      </c>
      <c r="D3" s="218" t="s">
        <v>125</v>
      </c>
      <c r="E3" s="217" t="s">
        <v>126</v>
      </c>
      <c r="F3" s="216" t="s">
        <v>123</v>
      </c>
      <c r="G3" s="219" t="s">
        <v>125</v>
      </c>
      <c r="H3" s="219" t="s">
        <v>124</v>
      </c>
      <c r="I3" s="219" t="s">
        <v>123</v>
      </c>
      <c r="J3" s="214" t="s">
        <v>125</v>
      </c>
      <c r="K3" s="213" t="s">
        <v>124</v>
      </c>
      <c r="L3" s="212" t="s">
        <v>123</v>
      </c>
      <c r="M3" s="218" t="s">
        <v>125</v>
      </c>
      <c r="N3" s="215" t="s">
        <v>124</v>
      </c>
      <c r="O3" s="215" t="s">
        <v>123</v>
      </c>
      <c r="P3" s="218" t="s">
        <v>125</v>
      </c>
      <c r="Q3" s="217" t="s">
        <v>124</v>
      </c>
      <c r="R3" s="216" t="s">
        <v>123</v>
      </c>
      <c r="S3" s="215" t="s">
        <v>125</v>
      </c>
      <c r="T3" s="215" t="s">
        <v>124</v>
      </c>
      <c r="U3" s="215" t="s">
        <v>123</v>
      </c>
      <c r="V3" s="214" t="s">
        <v>125</v>
      </c>
      <c r="W3" s="213" t="s">
        <v>124</v>
      </c>
      <c r="X3" s="212" t="s">
        <v>123</v>
      </c>
      <c r="Y3" s="211" t="s">
        <v>125</v>
      </c>
      <c r="Z3" s="211" t="s">
        <v>124</v>
      </c>
      <c r="AA3" s="210" t="s">
        <v>123</v>
      </c>
    </row>
    <row r="4" spans="1:27" ht="13.5" thickBot="1">
      <c r="A4" s="226" t="s">
        <v>122</v>
      </c>
      <c r="B4" s="209"/>
      <c r="C4" s="208"/>
      <c r="D4" s="207"/>
      <c r="E4" s="207"/>
      <c r="F4" s="207"/>
      <c r="G4" s="206"/>
      <c r="H4" s="206"/>
      <c r="I4" s="206"/>
      <c r="J4" s="206"/>
      <c r="K4" s="206"/>
      <c r="L4" s="206"/>
      <c r="M4" s="207"/>
      <c r="N4" s="207"/>
      <c r="O4" s="207"/>
      <c r="P4" s="207"/>
      <c r="Q4" s="207"/>
      <c r="R4" s="207"/>
      <c r="S4" s="207"/>
      <c r="T4" s="207"/>
      <c r="U4" s="207"/>
      <c r="V4" s="206"/>
      <c r="W4" s="206"/>
      <c r="X4" s="206"/>
      <c r="Y4" s="205"/>
      <c r="Z4" s="205"/>
      <c r="AA4" s="204"/>
    </row>
    <row r="5" spans="1:27" ht="13.5" thickBot="1">
      <c r="A5" s="203" t="s">
        <v>121</v>
      </c>
      <c r="B5" s="202"/>
      <c r="C5" s="202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0"/>
    </row>
    <row r="6" spans="1:27" ht="13.5" thickBot="1">
      <c r="A6" s="149"/>
      <c r="B6" s="83"/>
      <c r="C6" s="83"/>
      <c r="D6" s="199"/>
      <c r="E6" s="198"/>
      <c r="F6" s="197"/>
      <c r="G6" s="198"/>
      <c r="H6" s="198"/>
      <c r="I6" s="198"/>
      <c r="J6" s="199"/>
      <c r="K6" s="198"/>
      <c r="L6" s="197"/>
      <c r="M6" s="199"/>
      <c r="N6" s="198"/>
      <c r="O6" s="198"/>
      <c r="P6" s="199"/>
      <c r="Q6" s="198"/>
      <c r="R6" s="197"/>
      <c r="S6" s="198"/>
      <c r="T6" s="198"/>
      <c r="U6" s="198"/>
      <c r="V6" s="199"/>
      <c r="W6" s="198"/>
      <c r="X6" s="197"/>
      <c r="Y6" s="196"/>
      <c r="Z6" s="196"/>
      <c r="AA6" s="195"/>
    </row>
    <row r="7" spans="1:27" s="1" customFormat="1" ht="13.5" thickBot="1">
      <c r="A7" s="57" t="s">
        <v>120</v>
      </c>
      <c r="B7" s="59"/>
      <c r="C7" s="59"/>
      <c r="D7" s="89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7">
        <v>0</v>
      </c>
    </row>
    <row r="8" spans="1:27">
      <c r="A8" s="104"/>
      <c r="B8" s="26"/>
      <c r="C8" s="26"/>
      <c r="D8" s="43"/>
      <c r="E8" s="42"/>
      <c r="F8" s="41"/>
      <c r="G8" s="98"/>
      <c r="H8" s="98"/>
      <c r="I8" s="98"/>
      <c r="J8" s="43"/>
      <c r="K8" s="42"/>
      <c r="L8" s="41"/>
      <c r="M8" s="43"/>
      <c r="N8" s="98"/>
      <c r="O8" s="98"/>
      <c r="P8" s="43"/>
      <c r="Q8" s="42"/>
      <c r="R8" s="41"/>
      <c r="S8" s="98"/>
      <c r="T8" s="98"/>
      <c r="U8" s="98"/>
      <c r="V8" s="43"/>
      <c r="W8" s="42"/>
      <c r="X8" s="41"/>
      <c r="Y8" s="40"/>
      <c r="Z8" s="40"/>
      <c r="AA8" s="39"/>
    </row>
    <row r="9" spans="1:27" s="99" customFormat="1">
      <c r="A9" s="104" t="s">
        <v>138</v>
      </c>
      <c r="B9" s="26">
        <v>1105</v>
      </c>
      <c r="C9" s="26">
        <v>7</v>
      </c>
      <c r="D9" s="127">
        <v>1</v>
      </c>
      <c r="E9" s="126">
        <v>1</v>
      </c>
      <c r="F9" s="10">
        <f>D9+E9</f>
        <v>2</v>
      </c>
      <c r="G9" s="142"/>
      <c r="H9" s="142"/>
      <c r="I9" s="10">
        <f>G9+H9</f>
        <v>0</v>
      </c>
      <c r="J9" s="127"/>
      <c r="K9" s="126"/>
      <c r="L9" s="10">
        <f>J9+K9</f>
        <v>0</v>
      </c>
      <c r="M9" s="127"/>
      <c r="N9" s="142"/>
      <c r="O9" s="141">
        <f>M9+N9</f>
        <v>0</v>
      </c>
      <c r="P9" s="127"/>
      <c r="Q9" s="126"/>
      <c r="R9" s="10">
        <f>P9+Q9</f>
        <v>0</v>
      </c>
      <c r="S9" s="142"/>
      <c r="T9" s="142"/>
      <c r="U9" s="141">
        <f>S9+T9</f>
        <v>0</v>
      </c>
      <c r="V9" s="127">
        <v>0</v>
      </c>
      <c r="W9" s="126">
        <v>1</v>
      </c>
      <c r="X9" s="10">
        <f>V9+W9</f>
        <v>1</v>
      </c>
      <c r="Y9" s="9">
        <f>D9+G9+J9+M9+P9+S9+V9</f>
        <v>1</v>
      </c>
      <c r="Z9" s="9">
        <f>E9+H9+K9+N9+Q9+T9+W9</f>
        <v>2</v>
      </c>
      <c r="AA9" s="192">
        <f>F9+I9+L9+O9+R9+U9+X9</f>
        <v>3</v>
      </c>
    </row>
    <row r="10" spans="1:27">
      <c r="A10" s="104"/>
      <c r="B10" s="26"/>
      <c r="C10" s="26"/>
      <c r="D10" s="43"/>
      <c r="E10" s="42"/>
      <c r="F10" s="41"/>
      <c r="G10" s="98"/>
      <c r="H10" s="98"/>
      <c r="I10" s="41"/>
      <c r="J10" s="43"/>
      <c r="K10" s="42"/>
      <c r="L10" s="41"/>
      <c r="M10" s="43"/>
      <c r="N10" s="98"/>
      <c r="O10" s="98"/>
      <c r="P10" s="43"/>
      <c r="Q10" s="42"/>
      <c r="R10" s="41"/>
      <c r="S10" s="98"/>
      <c r="T10" s="98"/>
      <c r="U10" s="98"/>
      <c r="V10" s="43"/>
      <c r="W10" s="42"/>
      <c r="X10" s="41"/>
      <c r="Y10" s="97"/>
      <c r="Z10" s="97"/>
      <c r="AA10" s="39"/>
    </row>
    <row r="11" spans="1:27">
      <c r="A11" s="104"/>
      <c r="B11" s="26"/>
      <c r="C11" s="26"/>
      <c r="D11" s="169"/>
      <c r="E11" s="168"/>
      <c r="F11" s="41"/>
      <c r="G11" s="194"/>
      <c r="H11" s="194"/>
      <c r="I11" s="41"/>
      <c r="J11" s="168"/>
      <c r="K11" s="168"/>
      <c r="L11" s="42"/>
      <c r="M11" s="169"/>
      <c r="N11" s="194"/>
      <c r="O11" s="41"/>
      <c r="P11" s="168"/>
      <c r="Q11" s="168"/>
      <c r="R11" s="41"/>
      <c r="S11" s="194"/>
      <c r="T11" s="194"/>
      <c r="U11" s="41"/>
      <c r="V11" s="168"/>
      <c r="W11" s="168"/>
      <c r="X11" s="41"/>
      <c r="Y11" s="97"/>
      <c r="Z11" s="97"/>
      <c r="AA11" s="193"/>
    </row>
    <row r="12" spans="1:27" s="1" customFormat="1">
      <c r="A12" s="227" t="s">
        <v>139</v>
      </c>
      <c r="B12" s="95">
        <v>1230</v>
      </c>
      <c r="C12" s="95">
        <v>7</v>
      </c>
      <c r="D12" s="49">
        <v>0</v>
      </c>
      <c r="E12" s="48">
        <v>1</v>
      </c>
      <c r="F12" s="47">
        <f>D12+E12</f>
        <v>1</v>
      </c>
      <c r="G12" s="48"/>
      <c r="H12" s="48"/>
      <c r="I12" s="52">
        <f>G12+H12</f>
        <v>0</v>
      </c>
      <c r="J12" s="49"/>
      <c r="K12" s="48"/>
      <c r="L12" s="47">
        <f>J12+K12</f>
        <v>0</v>
      </c>
      <c r="M12" s="49"/>
      <c r="N12" s="48"/>
      <c r="O12" s="52">
        <f>M12+N12</f>
        <v>0</v>
      </c>
      <c r="P12" s="49"/>
      <c r="Q12" s="48"/>
      <c r="R12" s="47">
        <f>P12+Q12</f>
        <v>0</v>
      </c>
      <c r="S12" s="48">
        <v>2</v>
      </c>
      <c r="T12" s="48">
        <v>0</v>
      </c>
      <c r="U12" s="52">
        <f>S12+T12</f>
        <v>2</v>
      </c>
      <c r="V12" s="49">
        <v>1</v>
      </c>
      <c r="W12" s="48">
        <v>0</v>
      </c>
      <c r="X12" s="47">
        <f>V12+W12</f>
        <v>1</v>
      </c>
      <c r="Y12" s="46">
        <f t="shared" ref="Y12:AA13" si="0">D12+G12+J12+M12+P12+S12+V12</f>
        <v>3</v>
      </c>
      <c r="Z12" s="46">
        <f t="shared" si="0"/>
        <v>1</v>
      </c>
      <c r="AA12" s="190">
        <f t="shared" si="0"/>
        <v>4</v>
      </c>
    </row>
    <row r="13" spans="1:27" s="1" customFormat="1" ht="13.5" thickBot="1">
      <c r="A13" s="227" t="s">
        <v>140</v>
      </c>
      <c r="B13" s="95">
        <v>1350</v>
      </c>
      <c r="C13" s="95">
        <v>9</v>
      </c>
      <c r="D13" s="49"/>
      <c r="E13" s="48"/>
      <c r="F13" s="47">
        <f>D13+E13</f>
        <v>0</v>
      </c>
      <c r="G13" s="48"/>
      <c r="H13" s="48"/>
      <c r="I13" s="52">
        <f>G13+H13</f>
        <v>0</v>
      </c>
      <c r="J13" s="49"/>
      <c r="K13" s="48"/>
      <c r="L13" s="47">
        <f>J13+K13</f>
        <v>0</v>
      </c>
      <c r="M13" s="49"/>
      <c r="N13" s="48"/>
      <c r="O13" s="52">
        <f>M13+N13</f>
        <v>0</v>
      </c>
      <c r="P13" s="49"/>
      <c r="Q13" s="48"/>
      <c r="R13" s="47">
        <f>P13+Q13</f>
        <v>0</v>
      </c>
      <c r="S13" s="48">
        <v>1</v>
      </c>
      <c r="T13" s="48">
        <v>2</v>
      </c>
      <c r="U13" s="52">
        <f>S13+T13</f>
        <v>3</v>
      </c>
      <c r="V13" s="49"/>
      <c r="W13" s="48"/>
      <c r="X13" s="47">
        <f>V13+W13</f>
        <v>0</v>
      </c>
      <c r="Y13" s="46">
        <f t="shared" si="0"/>
        <v>1</v>
      </c>
      <c r="Z13" s="46">
        <f t="shared" si="0"/>
        <v>2</v>
      </c>
      <c r="AA13" s="190">
        <f t="shared" si="0"/>
        <v>3</v>
      </c>
    </row>
    <row r="14" spans="1:27" s="1" customFormat="1" ht="13.5" thickBot="1">
      <c r="A14" s="60" t="s">
        <v>119</v>
      </c>
      <c r="B14" s="59"/>
      <c r="C14" s="59"/>
      <c r="D14" s="89">
        <f t="shared" ref="D14:AA14" si="1">SUBTOTAL(9,D12:D13)</f>
        <v>0</v>
      </c>
      <c r="E14" s="88">
        <f t="shared" si="1"/>
        <v>1</v>
      </c>
      <c r="F14" s="87">
        <f t="shared" si="1"/>
        <v>1</v>
      </c>
      <c r="G14" s="89">
        <f t="shared" si="1"/>
        <v>0</v>
      </c>
      <c r="H14" s="88">
        <f t="shared" si="1"/>
        <v>0</v>
      </c>
      <c r="I14" s="87">
        <f t="shared" si="1"/>
        <v>0</v>
      </c>
      <c r="J14" s="89">
        <f t="shared" si="1"/>
        <v>0</v>
      </c>
      <c r="K14" s="88">
        <f t="shared" si="1"/>
        <v>0</v>
      </c>
      <c r="L14" s="87">
        <f t="shared" si="1"/>
        <v>0</v>
      </c>
      <c r="M14" s="89">
        <f t="shared" si="1"/>
        <v>0</v>
      </c>
      <c r="N14" s="88">
        <f t="shared" si="1"/>
        <v>0</v>
      </c>
      <c r="O14" s="87">
        <f t="shared" si="1"/>
        <v>0</v>
      </c>
      <c r="P14" s="89">
        <f t="shared" si="1"/>
        <v>0</v>
      </c>
      <c r="Q14" s="88">
        <f t="shared" si="1"/>
        <v>0</v>
      </c>
      <c r="R14" s="87">
        <f t="shared" si="1"/>
        <v>0</v>
      </c>
      <c r="S14" s="89">
        <f t="shared" si="1"/>
        <v>3</v>
      </c>
      <c r="T14" s="88">
        <f t="shared" si="1"/>
        <v>2</v>
      </c>
      <c r="U14" s="87">
        <f t="shared" si="1"/>
        <v>5</v>
      </c>
      <c r="V14" s="89">
        <f t="shared" si="1"/>
        <v>1</v>
      </c>
      <c r="W14" s="88">
        <f t="shared" si="1"/>
        <v>0</v>
      </c>
      <c r="X14" s="87">
        <f t="shared" si="1"/>
        <v>1</v>
      </c>
      <c r="Y14" s="89">
        <f t="shared" si="1"/>
        <v>4</v>
      </c>
      <c r="Z14" s="88">
        <f t="shared" si="1"/>
        <v>3</v>
      </c>
      <c r="AA14" s="87">
        <f t="shared" si="1"/>
        <v>7</v>
      </c>
    </row>
    <row r="15" spans="1:27">
      <c r="A15" s="27"/>
      <c r="B15" s="26"/>
      <c r="C15" s="26"/>
      <c r="D15" s="43"/>
      <c r="E15" s="42"/>
      <c r="F15" s="41"/>
      <c r="G15" s="98"/>
      <c r="H15" s="98"/>
      <c r="I15" s="98"/>
      <c r="J15" s="43"/>
      <c r="K15" s="42"/>
      <c r="L15" s="41"/>
      <c r="M15" s="43"/>
      <c r="N15" s="98"/>
      <c r="O15" s="98"/>
      <c r="P15" s="43"/>
      <c r="Q15" s="42"/>
      <c r="R15" s="41"/>
      <c r="S15" s="98"/>
      <c r="T15" s="98"/>
      <c r="U15" s="98"/>
      <c r="V15" s="43"/>
      <c r="W15" s="42"/>
      <c r="X15" s="41"/>
      <c r="Y15" s="97"/>
      <c r="Z15" s="97"/>
      <c r="AA15" s="39"/>
    </row>
    <row r="16" spans="1:27" s="99" customFormat="1">
      <c r="A16" s="104" t="s">
        <v>141</v>
      </c>
      <c r="B16" s="26">
        <v>1405</v>
      </c>
      <c r="C16" s="26">
        <v>7</v>
      </c>
      <c r="D16" s="127">
        <v>7</v>
      </c>
      <c r="E16" s="126">
        <v>3</v>
      </c>
      <c r="F16" s="10">
        <f>D16+E16</f>
        <v>10</v>
      </c>
      <c r="G16" s="142"/>
      <c r="H16" s="142"/>
      <c r="I16" s="141">
        <f>G16+H16</f>
        <v>0</v>
      </c>
      <c r="J16" s="127"/>
      <c r="K16" s="126"/>
      <c r="L16" s="10">
        <f>J16+K16</f>
        <v>0</v>
      </c>
      <c r="M16" s="127"/>
      <c r="N16" s="142"/>
      <c r="O16" s="141">
        <f>M16+N16</f>
        <v>0</v>
      </c>
      <c r="P16" s="127"/>
      <c r="Q16" s="126"/>
      <c r="R16" s="10">
        <f>P16+Q16</f>
        <v>0</v>
      </c>
      <c r="S16" s="142"/>
      <c r="T16" s="142"/>
      <c r="U16" s="141">
        <f>S16+T16</f>
        <v>0</v>
      </c>
      <c r="V16" s="127"/>
      <c r="W16" s="126"/>
      <c r="X16" s="10">
        <f>V16+W16</f>
        <v>0</v>
      </c>
      <c r="Y16" s="140">
        <f>D16+G16+J16+M16+P16+S16+V16</f>
        <v>7</v>
      </c>
      <c r="Z16" s="140">
        <f>E16+H16+K16+N16+Q16+T16+W16</f>
        <v>3</v>
      </c>
      <c r="AA16" s="192">
        <f>F16+I16+L16+O16+R16+U16+X16</f>
        <v>10</v>
      </c>
    </row>
    <row r="17" spans="1:27">
      <c r="A17" s="27"/>
      <c r="B17" s="26"/>
      <c r="C17" s="26"/>
      <c r="D17" s="43"/>
      <c r="E17" s="42"/>
      <c r="F17" s="41"/>
      <c r="G17" s="98"/>
      <c r="H17" s="98"/>
      <c r="I17" s="98"/>
      <c r="J17" s="43"/>
      <c r="K17" s="42"/>
      <c r="L17" s="41"/>
      <c r="M17" s="43"/>
      <c r="N17" s="98"/>
      <c r="O17" s="98"/>
      <c r="P17" s="43"/>
      <c r="Q17" s="42"/>
      <c r="R17" s="41"/>
      <c r="S17" s="98"/>
      <c r="T17" s="98"/>
      <c r="U17" s="98"/>
      <c r="V17" s="43"/>
      <c r="W17" s="42"/>
      <c r="X17" s="41"/>
      <c r="Y17" s="97"/>
      <c r="Z17" s="97"/>
      <c r="AA17" s="39"/>
    </row>
    <row r="18" spans="1:27" s="125" customFormat="1">
      <c r="A18" s="14" t="s">
        <v>142</v>
      </c>
      <c r="B18" s="13">
        <v>1505</v>
      </c>
      <c r="C18" s="13">
        <v>7</v>
      </c>
      <c r="D18" s="127">
        <v>2</v>
      </c>
      <c r="E18" s="126">
        <v>3</v>
      </c>
      <c r="F18" s="10">
        <f>D18+E18</f>
        <v>5</v>
      </c>
      <c r="G18" s="126"/>
      <c r="H18" s="126"/>
      <c r="I18" s="11">
        <f>G18+H18</f>
        <v>0</v>
      </c>
      <c r="J18" s="127"/>
      <c r="K18" s="126"/>
      <c r="L18" s="10">
        <f>J18+K18</f>
        <v>0</v>
      </c>
      <c r="M18" s="127"/>
      <c r="N18" s="126"/>
      <c r="O18" s="11">
        <f>M18+N18</f>
        <v>0</v>
      </c>
      <c r="P18" s="127"/>
      <c r="Q18" s="126"/>
      <c r="R18" s="10">
        <f>P18+Q18</f>
        <v>0</v>
      </c>
      <c r="S18" s="126"/>
      <c r="T18" s="126"/>
      <c r="U18" s="10">
        <f>S18+T18</f>
        <v>0</v>
      </c>
      <c r="V18" s="127"/>
      <c r="W18" s="126"/>
      <c r="X18" s="10">
        <f>V18+W18</f>
        <v>0</v>
      </c>
      <c r="Y18" s="9">
        <f>D18+G18+J18+M18+P18+S18+V18</f>
        <v>2</v>
      </c>
      <c r="Z18" s="9">
        <f>E18+H18+K18+N18+Q18+T18+W18</f>
        <v>3</v>
      </c>
      <c r="AA18" s="192">
        <f>F18+I18+L18+O18+R18+U18+X18</f>
        <v>5</v>
      </c>
    </row>
    <row r="19" spans="1:27">
      <c r="A19" s="44"/>
      <c r="B19" s="13"/>
      <c r="C19" s="13"/>
      <c r="D19" s="43"/>
      <c r="E19" s="42"/>
      <c r="F19" s="41"/>
      <c r="G19" s="42"/>
      <c r="H19" s="42"/>
      <c r="I19" s="42"/>
      <c r="J19" s="43"/>
      <c r="K19" s="42"/>
      <c r="L19" s="41"/>
      <c r="M19" s="43"/>
      <c r="N19" s="42"/>
      <c r="O19" s="42"/>
      <c r="P19" s="43"/>
      <c r="Q19" s="42"/>
      <c r="R19" s="41"/>
      <c r="S19" s="42"/>
      <c r="T19" s="42"/>
      <c r="U19" s="42"/>
      <c r="V19" s="43"/>
      <c r="W19" s="42"/>
      <c r="X19" s="41"/>
      <c r="Y19" s="40"/>
      <c r="Z19" s="40"/>
      <c r="AA19" s="39"/>
    </row>
    <row r="20" spans="1:27" s="148" customFormat="1">
      <c r="A20" s="14" t="s">
        <v>118</v>
      </c>
      <c r="B20" s="13">
        <v>1700</v>
      </c>
      <c r="C20" s="13">
        <v>7</v>
      </c>
      <c r="D20" s="72">
        <v>1</v>
      </c>
      <c r="E20" s="14">
        <v>0</v>
      </c>
      <c r="F20" s="10">
        <f>D20+E20</f>
        <v>1</v>
      </c>
      <c r="G20" s="14"/>
      <c r="H20" s="14"/>
      <c r="I20" s="10">
        <f>G20+H20</f>
        <v>0</v>
      </c>
      <c r="J20" s="72"/>
      <c r="K20" s="14"/>
      <c r="L20" s="10">
        <f>J20+K20</f>
        <v>0</v>
      </c>
      <c r="M20" s="72"/>
      <c r="N20" s="14"/>
      <c r="O20" s="10">
        <f>M20+N20</f>
        <v>0</v>
      </c>
      <c r="P20" s="72"/>
      <c r="Q20" s="14"/>
      <c r="R20" s="10">
        <f>P20+Q20</f>
        <v>0</v>
      </c>
      <c r="S20" s="14"/>
      <c r="T20" s="14"/>
      <c r="U20" s="10">
        <f>S20+T20</f>
        <v>0</v>
      </c>
      <c r="V20" s="127"/>
      <c r="W20" s="126"/>
      <c r="X20" s="10">
        <f>V20+W20</f>
        <v>0</v>
      </c>
      <c r="Y20" s="9">
        <f>D20+G20+J20+M20+P20+S20+V20</f>
        <v>1</v>
      </c>
      <c r="Z20" s="9">
        <f>E20+H20+K20+N20+Q20+T20+W20</f>
        <v>0</v>
      </c>
      <c r="AA20" s="192">
        <f>F20+I20+L20+O20+R20+U20+X20</f>
        <v>1</v>
      </c>
    </row>
    <row r="21" spans="1:27">
      <c r="A21" s="44"/>
      <c r="B21" s="13"/>
      <c r="C21" s="13"/>
      <c r="D21" s="43"/>
      <c r="E21" s="42"/>
      <c r="F21" s="41"/>
      <c r="G21" s="42"/>
      <c r="H21" s="42"/>
      <c r="I21" s="42"/>
      <c r="J21" s="43"/>
      <c r="K21" s="42"/>
      <c r="L21" s="42"/>
      <c r="M21" s="43"/>
      <c r="N21" s="42"/>
      <c r="O21" s="42"/>
      <c r="P21" s="43"/>
      <c r="Q21" s="42"/>
      <c r="R21" s="41"/>
      <c r="S21" s="42"/>
      <c r="T21" s="42"/>
      <c r="U21" s="42"/>
      <c r="V21" s="43"/>
      <c r="W21" s="42"/>
      <c r="X21" s="41"/>
      <c r="Y21" s="40"/>
      <c r="Z21" s="40"/>
      <c r="AA21" s="39"/>
    </row>
    <row r="22" spans="1:27" s="1" customFormat="1">
      <c r="A22" s="44" t="s">
        <v>117</v>
      </c>
      <c r="B22" s="50">
        <v>1705</v>
      </c>
      <c r="C22" s="50">
        <v>7</v>
      </c>
      <c r="D22" s="49">
        <v>3</v>
      </c>
      <c r="E22" s="48">
        <v>0</v>
      </c>
      <c r="F22" s="47">
        <f>D22+E22</f>
        <v>3</v>
      </c>
      <c r="G22" s="48"/>
      <c r="H22" s="48"/>
      <c r="I22" s="52">
        <f>G22+H22</f>
        <v>0</v>
      </c>
      <c r="J22" s="49"/>
      <c r="K22" s="48"/>
      <c r="L22" s="47">
        <f>J22+K22</f>
        <v>0</v>
      </c>
      <c r="M22" s="49"/>
      <c r="N22" s="48"/>
      <c r="O22" s="52">
        <f>M22+N22</f>
        <v>0</v>
      </c>
      <c r="P22" s="49"/>
      <c r="Q22" s="48"/>
      <c r="R22" s="47">
        <f>P22+Q22</f>
        <v>0</v>
      </c>
      <c r="S22" s="48"/>
      <c r="T22" s="48"/>
      <c r="U22" s="93">
        <f>S22+T22</f>
        <v>0</v>
      </c>
      <c r="V22" s="49"/>
      <c r="W22" s="48"/>
      <c r="X22" s="47">
        <f>V22+W22</f>
        <v>0</v>
      </c>
      <c r="Y22" s="46">
        <f t="shared" ref="Y22:AA23" si="2">D22+G22+J22+M22+P22+S22+V22</f>
        <v>3</v>
      </c>
      <c r="Z22" s="46">
        <f t="shared" si="2"/>
        <v>0</v>
      </c>
      <c r="AA22" s="190">
        <f t="shared" si="2"/>
        <v>3</v>
      </c>
    </row>
    <row r="23" spans="1:27" s="1" customFormat="1" ht="13.5" thickBot="1">
      <c r="A23" s="44" t="s">
        <v>116</v>
      </c>
      <c r="B23" s="50">
        <v>1720</v>
      </c>
      <c r="C23" s="50">
        <v>6</v>
      </c>
      <c r="D23" s="49"/>
      <c r="E23" s="48"/>
      <c r="F23" s="47">
        <f>D23+E23</f>
        <v>0</v>
      </c>
      <c r="G23" s="48"/>
      <c r="H23" s="48"/>
      <c r="I23" s="52">
        <f>G23+H23</f>
        <v>0</v>
      </c>
      <c r="J23" s="49"/>
      <c r="K23" s="48"/>
      <c r="L23" s="47">
        <f>J23+K23</f>
        <v>0</v>
      </c>
      <c r="M23" s="49"/>
      <c r="N23" s="48"/>
      <c r="O23" s="93">
        <f>M23+N23</f>
        <v>0</v>
      </c>
      <c r="P23" s="49"/>
      <c r="Q23" s="48"/>
      <c r="R23" s="47">
        <f>P23+Q23</f>
        <v>0</v>
      </c>
      <c r="S23" s="48"/>
      <c r="T23" s="48"/>
      <c r="U23" s="93">
        <f>S23+T23</f>
        <v>0</v>
      </c>
      <c r="V23" s="49"/>
      <c r="W23" s="48"/>
      <c r="X23" s="47">
        <f>V23+W23</f>
        <v>0</v>
      </c>
      <c r="Y23" s="46">
        <f t="shared" si="2"/>
        <v>0</v>
      </c>
      <c r="Z23" s="46">
        <f t="shared" si="2"/>
        <v>0</v>
      </c>
      <c r="AA23" s="190">
        <f t="shared" si="2"/>
        <v>0</v>
      </c>
    </row>
    <row r="24" spans="1:27" s="1" customFormat="1" ht="13.5" thickBot="1">
      <c r="A24" s="60" t="s">
        <v>115</v>
      </c>
      <c r="B24" s="59"/>
      <c r="C24" s="59"/>
      <c r="D24" s="89">
        <f t="shared" ref="D24:X24" si="3">SUBTOTAL(9,D21:D23)</f>
        <v>3</v>
      </c>
      <c r="E24" s="88">
        <f t="shared" si="3"/>
        <v>0</v>
      </c>
      <c r="F24" s="87">
        <f t="shared" si="3"/>
        <v>3</v>
      </c>
      <c r="G24" s="89">
        <f t="shared" si="3"/>
        <v>0</v>
      </c>
      <c r="H24" s="88">
        <f t="shared" si="3"/>
        <v>0</v>
      </c>
      <c r="I24" s="87">
        <f t="shared" si="3"/>
        <v>0</v>
      </c>
      <c r="J24" s="89">
        <f t="shared" si="3"/>
        <v>0</v>
      </c>
      <c r="K24" s="88">
        <f t="shared" si="3"/>
        <v>0</v>
      </c>
      <c r="L24" s="87">
        <f t="shared" si="3"/>
        <v>0</v>
      </c>
      <c r="M24" s="89">
        <f t="shared" si="3"/>
        <v>0</v>
      </c>
      <c r="N24" s="88">
        <f t="shared" si="3"/>
        <v>0</v>
      </c>
      <c r="O24" s="87">
        <f t="shared" si="3"/>
        <v>0</v>
      </c>
      <c r="P24" s="89">
        <f t="shared" si="3"/>
        <v>0</v>
      </c>
      <c r="Q24" s="88">
        <f t="shared" si="3"/>
        <v>0</v>
      </c>
      <c r="R24" s="87">
        <f t="shared" si="3"/>
        <v>0</v>
      </c>
      <c r="S24" s="89">
        <f t="shared" si="3"/>
        <v>0</v>
      </c>
      <c r="T24" s="88">
        <f t="shared" si="3"/>
        <v>0</v>
      </c>
      <c r="U24" s="87">
        <f t="shared" si="3"/>
        <v>0</v>
      </c>
      <c r="V24" s="89">
        <f t="shared" si="3"/>
        <v>0</v>
      </c>
      <c r="W24" s="88">
        <f t="shared" si="3"/>
        <v>0</v>
      </c>
      <c r="X24" s="87">
        <f t="shared" si="3"/>
        <v>0</v>
      </c>
      <c r="Y24" s="86">
        <f>D24+G24+J24+M24+P24+S24+V24</f>
        <v>3</v>
      </c>
      <c r="Z24" s="86">
        <f>E24+H24+K24+N24+Q24+T24+W24</f>
        <v>0</v>
      </c>
      <c r="AA24" s="85">
        <f>SUBTOTAL(9,AA21:AA23)</f>
        <v>3</v>
      </c>
    </row>
    <row r="25" spans="1:27">
      <c r="A25" s="14"/>
      <c r="B25" s="13"/>
      <c r="C25" s="13"/>
      <c r="D25" s="43"/>
      <c r="E25" s="42"/>
      <c r="F25" s="41"/>
      <c r="G25" s="42"/>
      <c r="H25" s="42"/>
      <c r="I25" s="80"/>
      <c r="J25" s="42"/>
      <c r="K25" s="42"/>
      <c r="L25" s="42"/>
      <c r="M25" s="43"/>
      <c r="N25" s="42"/>
      <c r="O25" s="42"/>
      <c r="P25" s="43"/>
      <c r="Q25" s="42"/>
      <c r="R25" s="41"/>
      <c r="S25" s="42"/>
      <c r="T25" s="42"/>
      <c r="U25" s="42"/>
      <c r="V25" s="43"/>
      <c r="W25" s="42"/>
      <c r="X25" s="41"/>
      <c r="Y25" s="40"/>
      <c r="Z25" s="40"/>
      <c r="AA25" s="39"/>
    </row>
    <row r="26" spans="1:27" s="1" customFormat="1">
      <c r="A26" s="27" t="s">
        <v>114</v>
      </c>
      <c r="B26" s="95">
        <v>1805</v>
      </c>
      <c r="C26" s="95">
        <v>7</v>
      </c>
      <c r="D26" s="49">
        <v>2</v>
      </c>
      <c r="E26" s="48">
        <v>3</v>
      </c>
      <c r="F26" s="47">
        <f>D26+E26</f>
        <v>5</v>
      </c>
      <c r="G26" s="94">
        <v>1</v>
      </c>
      <c r="H26" s="94">
        <v>0</v>
      </c>
      <c r="I26" s="93">
        <f>G26+H26</f>
        <v>1</v>
      </c>
      <c r="J26" s="49"/>
      <c r="K26" s="48"/>
      <c r="L26" s="47">
        <f>J26+K26</f>
        <v>0</v>
      </c>
      <c r="M26" s="49">
        <v>0</v>
      </c>
      <c r="N26" s="94">
        <v>1</v>
      </c>
      <c r="O26" s="93">
        <f>M26+N26</f>
        <v>1</v>
      </c>
      <c r="P26" s="49">
        <v>0</v>
      </c>
      <c r="Q26" s="48">
        <v>1</v>
      </c>
      <c r="R26" s="47">
        <f>P26+Q26</f>
        <v>1</v>
      </c>
      <c r="S26" s="94"/>
      <c r="T26" s="94"/>
      <c r="U26" s="93">
        <f>S26+T26</f>
        <v>0</v>
      </c>
      <c r="V26" s="49"/>
      <c r="W26" s="48"/>
      <c r="X26" s="47">
        <f>V26+W26</f>
        <v>0</v>
      </c>
      <c r="Y26" s="128">
        <f t="shared" ref="Y26:AA30" si="4">D26+G26+J26+M26+P26+S26+V26</f>
        <v>3</v>
      </c>
      <c r="Z26" s="128">
        <f t="shared" si="4"/>
        <v>5</v>
      </c>
      <c r="AA26" s="190">
        <f t="shared" si="4"/>
        <v>8</v>
      </c>
    </row>
    <row r="27" spans="1:27" s="1" customFormat="1">
      <c r="A27" s="27" t="s">
        <v>113</v>
      </c>
      <c r="B27" s="95">
        <v>1860</v>
      </c>
      <c r="C27" s="95">
        <v>7</v>
      </c>
      <c r="D27" s="49">
        <v>0</v>
      </c>
      <c r="E27" s="48">
        <v>1</v>
      </c>
      <c r="F27" s="47">
        <f>D27+E27</f>
        <v>1</v>
      </c>
      <c r="G27" s="94"/>
      <c r="H27" s="94"/>
      <c r="I27" s="93">
        <f>G27+H27</f>
        <v>0</v>
      </c>
      <c r="J27" s="49"/>
      <c r="K27" s="48"/>
      <c r="L27" s="47">
        <f>J27+K27</f>
        <v>0</v>
      </c>
      <c r="M27" s="49"/>
      <c r="N27" s="94"/>
      <c r="O27" s="93">
        <f>M27+N27</f>
        <v>0</v>
      </c>
      <c r="P27" s="49"/>
      <c r="Q27" s="48"/>
      <c r="R27" s="47">
        <f>P27+Q27</f>
        <v>0</v>
      </c>
      <c r="S27" s="94"/>
      <c r="T27" s="94"/>
      <c r="U27" s="93">
        <f>S27+T27</f>
        <v>0</v>
      </c>
      <c r="V27" s="49"/>
      <c r="W27" s="48"/>
      <c r="X27" s="47">
        <f>V27+W27</f>
        <v>0</v>
      </c>
      <c r="Y27" s="128">
        <f t="shared" si="4"/>
        <v>0</v>
      </c>
      <c r="Z27" s="128">
        <f t="shared" si="4"/>
        <v>1</v>
      </c>
      <c r="AA27" s="190">
        <f t="shared" si="4"/>
        <v>1</v>
      </c>
    </row>
    <row r="28" spans="1:27" s="1" customFormat="1">
      <c r="A28" s="27" t="s">
        <v>112</v>
      </c>
      <c r="B28" s="95">
        <v>1835</v>
      </c>
      <c r="C28" s="95">
        <v>7</v>
      </c>
      <c r="D28" s="49">
        <v>1</v>
      </c>
      <c r="E28" s="48">
        <v>3</v>
      </c>
      <c r="F28" s="47">
        <f>D28+E28</f>
        <v>4</v>
      </c>
      <c r="G28" s="94"/>
      <c r="H28" s="94"/>
      <c r="I28" s="47">
        <f>G28+H28</f>
        <v>0</v>
      </c>
      <c r="J28" s="49"/>
      <c r="K28" s="48"/>
      <c r="L28" s="47">
        <f>J28+K28</f>
        <v>0</v>
      </c>
      <c r="M28" s="49"/>
      <c r="N28" s="94"/>
      <c r="O28" s="93">
        <f>M28+N28</f>
        <v>0</v>
      </c>
      <c r="P28" s="49"/>
      <c r="Q28" s="48"/>
      <c r="R28" s="47">
        <f>P28+Q28</f>
        <v>0</v>
      </c>
      <c r="S28" s="94">
        <v>0</v>
      </c>
      <c r="T28" s="94">
        <v>1</v>
      </c>
      <c r="U28" s="93">
        <f>S28+T28</f>
        <v>1</v>
      </c>
      <c r="V28" s="49"/>
      <c r="W28" s="48"/>
      <c r="X28" s="47">
        <f>V28+W28</f>
        <v>0</v>
      </c>
      <c r="Y28" s="128">
        <f t="shared" si="4"/>
        <v>1</v>
      </c>
      <c r="Z28" s="128">
        <f t="shared" si="4"/>
        <v>4</v>
      </c>
      <c r="AA28" s="190">
        <f t="shared" si="4"/>
        <v>5</v>
      </c>
    </row>
    <row r="29" spans="1:27" s="1" customFormat="1">
      <c r="A29" s="27" t="s">
        <v>111</v>
      </c>
      <c r="B29" s="95">
        <v>1880</v>
      </c>
      <c r="C29" s="95">
        <v>6</v>
      </c>
      <c r="D29" s="49"/>
      <c r="E29" s="48"/>
      <c r="F29" s="47">
        <f>D29+E29</f>
        <v>0</v>
      </c>
      <c r="G29" s="94"/>
      <c r="H29" s="94"/>
      <c r="I29" s="93">
        <f>G29+H29</f>
        <v>0</v>
      </c>
      <c r="J29" s="49"/>
      <c r="K29" s="48"/>
      <c r="L29" s="47">
        <f>J29+K29</f>
        <v>0</v>
      </c>
      <c r="M29" s="49"/>
      <c r="N29" s="94"/>
      <c r="O29" s="93">
        <f>M29+N29</f>
        <v>0</v>
      </c>
      <c r="P29" s="49"/>
      <c r="Q29" s="48"/>
      <c r="R29" s="47">
        <f>P29+Q29</f>
        <v>0</v>
      </c>
      <c r="S29" s="94"/>
      <c r="T29" s="94"/>
      <c r="U29" s="93">
        <f>S29+T29</f>
        <v>0</v>
      </c>
      <c r="V29" s="49">
        <v>0</v>
      </c>
      <c r="W29" s="48">
        <v>1</v>
      </c>
      <c r="X29" s="47">
        <f>V29+W29</f>
        <v>1</v>
      </c>
      <c r="Y29" s="128">
        <f t="shared" si="4"/>
        <v>0</v>
      </c>
      <c r="Z29" s="128">
        <f t="shared" si="4"/>
        <v>1</v>
      </c>
      <c r="AA29" s="190">
        <f t="shared" si="4"/>
        <v>1</v>
      </c>
    </row>
    <row r="30" spans="1:27" s="1" customFormat="1" ht="13.5" thickBot="1">
      <c r="A30" s="27" t="s">
        <v>110</v>
      </c>
      <c r="B30" s="95">
        <v>1900</v>
      </c>
      <c r="C30" s="95">
        <v>9</v>
      </c>
      <c r="D30" s="49">
        <v>0</v>
      </c>
      <c r="E30" s="48">
        <v>1</v>
      </c>
      <c r="F30" s="47">
        <f>D30+E30</f>
        <v>1</v>
      </c>
      <c r="G30" s="94"/>
      <c r="H30" s="94"/>
      <c r="I30" s="93">
        <f>G30+H30</f>
        <v>0</v>
      </c>
      <c r="J30" s="49"/>
      <c r="K30" s="48"/>
      <c r="L30" s="47">
        <f>J30+K30</f>
        <v>0</v>
      </c>
      <c r="M30" s="49"/>
      <c r="N30" s="94"/>
      <c r="O30" s="93">
        <f>M30+N30</f>
        <v>0</v>
      </c>
      <c r="P30" s="49"/>
      <c r="Q30" s="48"/>
      <c r="R30" s="47">
        <f>P30+Q30</f>
        <v>0</v>
      </c>
      <c r="S30" s="94">
        <v>2</v>
      </c>
      <c r="T30" s="94">
        <v>1</v>
      </c>
      <c r="U30" s="93">
        <f>S30+T30</f>
        <v>3</v>
      </c>
      <c r="V30" s="49"/>
      <c r="W30" s="48"/>
      <c r="X30" s="47">
        <f>V30+W30</f>
        <v>0</v>
      </c>
      <c r="Y30" s="128">
        <f t="shared" si="4"/>
        <v>2</v>
      </c>
      <c r="Z30" s="128">
        <f t="shared" si="4"/>
        <v>2</v>
      </c>
      <c r="AA30" s="191">
        <f t="shared" si="4"/>
        <v>4</v>
      </c>
    </row>
    <row r="31" spans="1:27" s="1" customFormat="1" ht="13.5" thickBot="1">
      <c r="A31" s="60" t="s">
        <v>109</v>
      </c>
      <c r="B31" s="59"/>
      <c r="C31" s="59"/>
      <c r="D31" s="89">
        <f t="shared" ref="D31:X31" si="5">SUBTOTAL(9,D26:D30)</f>
        <v>3</v>
      </c>
      <c r="E31" s="88">
        <f t="shared" si="5"/>
        <v>8</v>
      </c>
      <c r="F31" s="87">
        <f t="shared" si="5"/>
        <v>11</v>
      </c>
      <c r="G31" s="88">
        <f t="shared" si="5"/>
        <v>1</v>
      </c>
      <c r="H31" s="88">
        <f t="shared" si="5"/>
        <v>0</v>
      </c>
      <c r="I31" s="88">
        <f t="shared" si="5"/>
        <v>1</v>
      </c>
      <c r="J31" s="89">
        <f t="shared" si="5"/>
        <v>0</v>
      </c>
      <c r="K31" s="88">
        <f t="shared" si="5"/>
        <v>0</v>
      </c>
      <c r="L31" s="87">
        <f t="shared" si="5"/>
        <v>0</v>
      </c>
      <c r="M31" s="89">
        <f t="shared" si="5"/>
        <v>0</v>
      </c>
      <c r="N31" s="88">
        <f t="shared" si="5"/>
        <v>1</v>
      </c>
      <c r="O31" s="88">
        <f t="shared" si="5"/>
        <v>1</v>
      </c>
      <c r="P31" s="89">
        <f t="shared" si="5"/>
        <v>0</v>
      </c>
      <c r="Q31" s="88">
        <f t="shared" si="5"/>
        <v>1</v>
      </c>
      <c r="R31" s="87">
        <f t="shared" si="5"/>
        <v>1</v>
      </c>
      <c r="S31" s="88">
        <f t="shared" si="5"/>
        <v>2</v>
      </c>
      <c r="T31" s="88">
        <f t="shared" si="5"/>
        <v>2</v>
      </c>
      <c r="U31" s="88">
        <f t="shared" si="5"/>
        <v>4</v>
      </c>
      <c r="V31" s="89">
        <f t="shared" si="5"/>
        <v>0</v>
      </c>
      <c r="W31" s="88">
        <f t="shared" si="5"/>
        <v>1</v>
      </c>
      <c r="X31" s="87">
        <f t="shared" si="5"/>
        <v>1</v>
      </c>
      <c r="Y31" s="86">
        <f>D31+G31+J31+M31+P31+S31+V31</f>
        <v>6</v>
      </c>
      <c r="Z31" s="86">
        <f>E31+H31+K31+N31+Q31+T31+W31</f>
        <v>13</v>
      </c>
      <c r="AA31" s="85">
        <f>SUBTOTAL(9,AA26:AA30)</f>
        <v>19</v>
      </c>
    </row>
    <row r="32" spans="1:27">
      <c r="A32" s="27"/>
      <c r="B32" s="26"/>
      <c r="C32" s="26"/>
      <c r="D32" s="43"/>
      <c r="E32" s="42"/>
      <c r="F32" s="41"/>
      <c r="G32" s="98"/>
      <c r="H32" s="98"/>
      <c r="I32" s="98"/>
      <c r="J32" s="43"/>
      <c r="K32" s="42"/>
      <c r="L32" s="41"/>
      <c r="M32" s="43"/>
      <c r="N32" s="98"/>
      <c r="O32" s="98"/>
      <c r="P32" s="43"/>
      <c r="Q32" s="42"/>
      <c r="R32" s="41"/>
      <c r="S32" s="98"/>
      <c r="T32" s="98"/>
      <c r="U32" s="98"/>
      <c r="V32" s="43"/>
      <c r="W32" s="42"/>
      <c r="X32" s="41"/>
      <c r="Y32" s="97"/>
      <c r="Z32" s="97"/>
      <c r="AA32" s="39"/>
    </row>
    <row r="33" spans="1:27" s="1" customFormat="1">
      <c r="A33" s="27" t="s">
        <v>108</v>
      </c>
      <c r="B33" s="95">
        <v>2205</v>
      </c>
      <c r="C33" s="95">
        <v>7</v>
      </c>
      <c r="D33" s="49"/>
      <c r="E33" s="48"/>
      <c r="F33" s="47">
        <f t="shared" ref="F33:F39" si="6">D33+E33</f>
        <v>0</v>
      </c>
      <c r="G33" s="94"/>
      <c r="H33" s="94"/>
      <c r="I33" s="93">
        <f t="shared" ref="I33:I39" si="7">G33+H33</f>
        <v>0</v>
      </c>
      <c r="J33" s="49"/>
      <c r="K33" s="48"/>
      <c r="L33" s="47">
        <f t="shared" ref="L33:L39" si="8">J33+K33</f>
        <v>0</v>
      </c>
      <c r="M33" s="49"/>
      <c r="N33" s="94"/>
      <c r="O33" s="93">
        <f t="shared" ref="O33:O39" si="9">M33+N33</f>
        <v>0</v>
      </c>
      <c r="P33" s="49"/>
      <c r="Q33" s="48"/>
      <c r="R33" s="52">
        <f t="shared" ref="R33:R39" si="10">P33+Q33</f>
        <v>0</v>
      </c>
      <c r="S33" s="49"/>
      <c r="T33" s="94"/>
      <c r="U33" s="93">
        <f t="shared" ref="U33:U39" si="11">S33+T33</f>
        <v>0</v>
      </c>
      <c r="V33" s="49"/>
      <c r="W33" s="48"/>
      <c r="X33" s="52">
        <f t="shared" ref="X33:X39" si="12">V33+W33</f>
        <v>0</v>
      </c>
      <c r="Y33" s="96">
        <f t="shared" ref="Y33:AA39" si="13">D33+G33+J33+M33+P33+S33+V33</f>
        <v>0</v>
      </c>
      <c r="Z33" s="128">
        <f t="shared" si="13"/>
        <v>0</v>
      </c>
      <c r="AA33" s="190">
        <f t="shared" si="13"/>
        <v>0</v>
      </c>
    </row>
    <row r="34" spans="1:27" s="1" customFormat="1">
      <c r="A34" s="27" t="s">
        <v>107</v>
      </c>
      <c r="B34" s="95">
        <v>2305</v>
      </c>
      <c r="C34" s="95">
        <v>7</v>
      </c>
      <c r="D34" s="49">
        <v>6</v>
      </c>
      <c r="E34" s="48">
        <v>1</v>
      </c>
      <c r="F34" s="47">
        <f t="shared" si="6"/>
        <v>7</v>
      </c>
      <c r="G34" s="94">
        <v>1</v>
      </c>
      <c r="H34" s="94">
        <v>0</v>
      </c>
      <c r="I34" s="93">
        <f t="shared" si="7"/>
        <v>1</v>
      </c>
      <c r="J34" s="49"/>
      <c r="K34" s="48"/>
      <c r="L34" s="93">
        <f t="shared" si="8"/>
        <v>0</v>
      </c>
      <c r="M34" s="49"/>
      <c r="N34" s="94"/>
      <c r="O34" s="93">
        <f t="shared" si="9"/>
        <v>0</v>
      </c>
      <c r="P34" s="49"/>
      <c r="Q34" s="48"/>
      <c r="R34" s="93">
        <f t="shared" si="10"/>
        <v>0</v>
      </c>
      <c r="S34" s="49"/>
      <c r="T34" s="94"/>
      <c r="U34" s="93">
        <f t="shared" si="11"/>
        <v>0</v>
      </c>
      <c r="V34" s="49">
        <v>0</v>
      </c>
      <c r="W34" s="48">
        <v>1</v>
      </c>
      <c r="X34" s="93">
        <f t="shared" si="12"/>
        <v>1</v>
      </c>
      <c r="Y34" s="96">
        <f t="shared" si="13"/>
        <v>7</v>
      </c>
      <c r="Z34" s="128">
        <f t="shared" si="13"/>
        <v>2</v>
      </c>
      <c r="AA34" s="190">
        <f t="shared" si="13"/>
        <v>9</v>
      </c>
    </row>
    <row r="35" spans="1:27" s="1" customFormat="1">
      <c r="A35" s="227" t="s">
        <v>143</v>
      </c>
      <c r="B35" s="95">
        <v>2310</v>
      </c>
      <c r="C35" s="95">
        <v>7</v>
      </c>
      <c r="D35" s="49"/>
      <c r="E35" s="48"/>
      <c r="F35" s="47">
        <f t="shared" si="6"/>
        <v>0</v>
      </c>
      <c r="G35" s="94"/>
      <c r="H35" s="94"/>
      <c r="I35" s="93">
        <f t="shared" si="7"/>
        <v>0</v>
      </c>
      <c r="J35" s="49"/>
      <c r="K35" s="48"/>
      <c r="L35" s="93">
        <f t="shared" si="8"/>
        <v>0</v>
      </c>
      <c r="M35" s="49"/>
      <c r="N35" s="94"/>
      <c r="O35" s="93">
        <f t="shared" si="9"/>
        <v>0</v>
      </c>
      <c r="P35" s="49"/>
      <c r="Q35" s="48"/>
      <c r="R35" s="93">
        <f t="shared" si="10"/>
        <v>0</v>
      </c>
      <c r="S35" s="49"/>
      <c r="T35" s="94"/>
      <c r="U35" s="93">
        <f t="shared" si="11"/>
        <v>0</v>
      </c>
      <c r="V35" s="49"/>
      <c r="W35" s="48"/>
      <c r="X35" s="93">
        <f t="shared" si="12"/>
        <v>0</v>
      </c>
      <c r="Y35" s="96">
        <f t="shared" si="13"/>
        <v>0</v>
      </c>
      <c r="Z35" s="128">
        <f t="shared" si="13"/>
        <v>0</v>
      </c>
      <c r="AA35" s="190">
        <f t="shared" si="13"/>
        <v>0</v>
      </c>
    </row>
    <row r="36" spans="1:27" s="1" customFormat="1">
      <c r="A36" s="227" t="s">
        <v>144</v>
      </c>
      <c r="B36" s="95">
        <v>2315</v>
      </c>
      <c r="C36" s="95">
        <v>7</v>
      </c>
      <c r="D36" s="49"/>
      <c r="E36" s="48"/>
      <c r="F36" s="47">
        <f t="shared" si="6"/>
        <v>0</v>
      </c>
      <c r="G36" s="94"/>
      <c r="H36" s="94"/>
      <c r="I36" s="93">
        <f t="shared" si="7"/>
        <v>0</v>
      </c>
      <c r="J36" s="49"/>
      <c r="K36" s="48"/>
      <c r="L36" s="93">
        <f t="shared" si="8"/>
        <v>0</v>
      </c>
      <c r="M36" s="49"/>
      <c r="N36" s="94"/>
      <c r="O36" s="93">
        <f t="shared" si="9"/>
        <v>0</v>
      </c>
      <c r="P36" s="49"/>
      <c r="Q36" s="48"/>
      <c r="R36" s="93">
        <f t="shared" si="10"/>
        <v>0</v>
      </c>
      <c r="S36" s="49"/>
      <c r="T36" s="94"/>
      <c r="U36" s="93">
        <f t="shared" si="11"/>
        <v>0</v>
      </c>
      <c r="V36" s="49">
        <v>1</v>
      </c>
      <c r="W36" s="48">
        <v>0</v>
      </c>
      <c r="X36" s="93">
        <f t="shared" si="12"/>
        <v>1</v>
      </c>
      <c r="Y36" s="96">
        <f t="shared" si="13"/>
        <v>1</v>
      </c>
      <c r="Z36" s="128">
        <f t="shared" si="13"/>
        <v>0</v>
      </c>
      <c r="AA36" s="190">
        <f t="shared" si="13"/>
        <v>1</v>
      </c>
    </row>
    <row r="37" spans="1:27" s="1" customFormat="1">
      <c r="A37" s="227" t="s">
        <v>145</v>
      </c>
      <c r="B37" s="95">
        <v>2320</v>
      </c>
      <c r="C37" s="95">
        <v>7</v>
      </c>
      <c r="D37" s="49"/>
      <c r="E37" s="48"/>
      <c r="F37" s="47">
        <f t="shared" si="6"/>
        <v>0</v>
      </c>
      <c r="G37" s="94"/>
      <c r="H37" s="94"/>
      <c r="I37" s="93">
        <f t="shared" si="7"/>
        <v>0</v>
      </c>
      <c r="J37" s="49"/>
      <c r="K37" s="48"/>
      <c r="L37" s="93">
        <f t="shared" si="8"/>
        <v>0</v>
      </c>
      <c r="M37" s="49"/>
      <c r="N37" s="94"/>
      <c r="O37" s="93">
        <f t="shared" si="9"/>
        <v>0</v>
      </c>
      <c r="P37" s="49"/>
      <c r="Q37" s="48"/>
      <c r="R37" s="93">
        <f t="shared" si="10"/>
        <v>0</v>
      </c>
      <c r="S37" s="49"/>
      <c r="T37" s="94"/>
      <c r="U37" s="93">
        <f t="shared" si="11"/>
        <v>0</v>
      </c>
      <c r="V37" s="49"/>
      <c r="W37" s="48"/>
      <c r="X37" s="93">
        <f t="shared" si="12"/>
        <v>0</v>
      </c>
      <c r="Y37" s="96">
        <f t="shared" si="13"/>
        <v>0</v>
      </c>
      <c r="Z37" s="128">
        <f t="shared" si="13"/>
        <v>0</v>
      </c>
      <c r="AA37" s="190">
        <f t="shared" si="13"/>
        <v>0</v>
      </c>
    </row>
    <row r="38" spans="1:27" s="1" customFormat="1">
      <c r="A38" s="227" t="s">
        <v>146</v>
      </c>
      <c r="B38" s="95">
        <v>2335</v>
      </c>
      <c r="C38" s="95">
        <v>7</v>
      </c>
      <c r="D38" s="49"/>
      <c r="E38" s="48"/>
      <c r="F38" s="47">
        <f t="shared" si="6"/>
        <v>0</v>
      </c>
      <c r="G38" s="94"/>
      <c r="H38" s="94"/>
      <c r="I38" s="93">
        <f t="shared" si="7"/>
        <v>0</v>
      </c>
      <c r="J38" s="49"/>
      <c r="K38" s="48"/>
      <c r="L38" s="93">
        <f t="shared" si="8"/>
        <v>0</v>
      </c>
      <c r="M38" s="49"/>
      <c r="N38" s="94"/>
      <c r="O38" s="93">
        <f t="shared" si="9"/>
        <v>0</v>
      </c>
      <c r="P38" s="49"/>
      <c r="Q38" s="48"/>
      <c r="R38" s="93">
        <f t="shared" si="10"/>
        <v>0</v>
      </c>
      <c r="S38" s="49"/>
      <c r="T38" s="94"/>
      <c r="U38" s="93">
        <f t="shared" si="11"/>
        <v>0</v>
      </c>
      <c r="V38" s="49">
        <v>0</v>
      </c>
      <c r="W38" s="48">
        <v>1</v>
      </c>
      <c r="X38" s="93">
        <f t="shared" si="12"/>
        <v>1</v>
      </c>
      <c r="Y38" s="96">
        <f t="shared" si="13"/>
        <v>0</v>
      </c>
      <c r="Z38" s="128">
        <f t="shared" si="13"/>
        <v>1</v>
      </c>
      <c r="AA38" s="190">
        <f t="shared" si="13"/>
        <v>1</v>
      </c>
    </row>
    <row r="39" spans="1:27" s="1" customFormat="1" ht="13.5" thickBot="1">
      <c r="A39" s="27" t="s">
        <v>106</v>
      </c>
      <c r="B39" s="95">
        <v>2305</v>
      </c>
      <c r="C39" s="95">
        <v>9</v>
      </c>
      <c r="D39" s="49"/>
      <c r="E39" s="48"/>
      <c r="F39" s="47">
        <f t="shared" si="6"/>
        <v>0</v>
      </c>
      <c r="G39" s="94"/>
      <c r="H39" s="94"/>
      <c r="I39" s="52">
        <f t="shared" si="7"/>
        <v>0</v>
      </c>
      <c r="J39" s="49"/>
      <c r="K39" s="48"/>
      <c r="L39" s="47">
        <f t="shared" si="8"/>
        <v>0</v>
      </c>
      <c r="M39" s="49"/>
      <c r="N39" s="94"/>
      <c r="O39" s="93">
        <f t="shared" si="9"/>
        <v>0</v>
      </c>
      <c r="P39" s="49"/>
      <c r="Q39" s="48"/>
      <c r="R39" s="47">
        <f t="shared" si="10"/>
        <v>0</v>
      </c>
      <c r="S39" s="94"/>
      <c r="T39" s="94"/>
      <c r="U39" s="93">
        <f t="shared" si="11"/>
        <v>0</v>
      </c>
      <c r="V39" s="49"/>
      <c r="W39" s="48"/>
      <c r="X39" s="47">
        <f t="shared" si="12"/>
        <v>0</v>
      </c>
      <c r="Y39" s="128">
        <f t="shared" si="13"/>
        <v>0</v>
      </c>
      <c r="Z39" s="128">
        <f t="shared" si="13"/>
        <v>0</v>
      </c>
      <c r="AA39" s="190">
        <f t="shared" si="13"/>
        <v>0</v>
      </c>
    </row>
    <row r="40" spans="1:27" s="1" customFormat="1" ht="13.5" thickBot="1">
      <c r="A40" s="60" t="s">
        <v>105</v>
      </c>
      <c r="B40" s="59"/>
      <c r="C40" s="59"/>
      <c r="D40" s="89">
        <f t="shared" ref="D40:AA40" si="14">SUBTOTAL(9,D33:D39)</f>
        <v>6</v>
      </c>
      <c r="E40" s="88">
        <f t="shared" si="14"/>
        <v>1</v>
      </c>
      <c r="F40" s="87">
        <f t="shared" si="14"/>
        <v>7</v>
      </c>
      <c r="G40" s="89">
        <f t="shared" si="14"/>
        <v>1</v>
      </c>
      <c r="H40" s="88">
        <f t="shared" si="14"/>
        <v>0</v>
      </c>
      <c r="I40" s="87">
        <f t="shared" si="14"/>
        <v>1</v>
      </c>
      <c r="J40" s="89">
        <f t="shared" si="14"/>
        <v>0</v>
      </c>
      <c r="K40" s="88">
        <f t="shared" si="14"/>
        <v>0</v>
      </c>
      <c r="L40" s="87">
        <f t="shared" si="14"/>
        <v>0</v>
      </c>
      <c r="M40" s="89">
        <f t="shared" si="14"/>
        <v>0</v>
      </c>
      <c r="N40" s="88">
        <f t="shared" si="14"/>
        <v>0</v>
      </c>
      <c r="O40" s="87">
        <f t="shared" si="14"/>
        <v>0</v>
      </c>
      <c r="P40" s="89">
        <f t="shared" si="14"/>
        <v>0</v>
      </c>
      <c r="Q40" s="88">
        <f t="shared" si="14"/>
        <v>0</v>
      </c>
      <c r="R40" s="87">
        <f t="shared" si="14"/>
        <v>0</v>
      </c>
      <c r="S40" s="89">
        <f t="shared" si="14"/>
        <v>0</v>
      </c>
      <c r="T40" s="88">
        <f t="shared" si="14"/>
        <v>0</v>
      </c>
      <c r="U40" s="87">
        <f t="shared" si="14"/>
        <v>0</v>
      </c>
      <c r="V40" s="89">
        <f t="shared" si="14"/>
        <v>1</v>
      </c>
      <c r="W40" s="88">
        <f t="shared" si="14"/>
        <v>2</v>
      </c>
      <c r="X40" s="87">
        <f t="shared" si="14"/>
        <v>3</v>
      </c>
      <c r="Y40" s="89">
        <f t="shared" si="14"/>
        <v>8</v>
      </c>
      <c r="Z40" s="88">
        <f t="shared" si="14"/>
        <v>3</v>
      </c>
      <c r="AA40" s="87">
        <f t="shared" si="14"/>
        <v>11</v>
      </c>
    </row>
    <row r="41" spans="1:27">
      <c r="A41" s="14"/>
      <c r="B41" s="13"/>
      <c r="C41" s="13"/>
      <c r="D41" s="43"/>
      <c r="E41" s="42"/>
      <c r="F41" s="41"/>
      <c r="G41" s="42"/>
      <c r="H41" s="42"/>
      <c r="I41" s="42"/>
      <c r="J41" s="43"/>
      <c r="K41" s="42"/>
      <c r="L41" s="41"/>
      <c r="M41" s="42"/>
      <c r="N41" s="42"/>
      <c r="O41" s="42"/>
      <c r="P41" s="43"/>
      <c r="Q41" s="42"/>
      <c r="R41" s="41"/>
      <c r="S41" s="42"/>
      <c r="T41" s="42"/>
      <c r="U41" s="42"/>
      <c r="V41" s="43"/>
      <c r="W41" s="42"/>
      <c r="X41" s="41"/>
      <c r="Y41" s="40"/>
      <c r="Z41" s="40"/>
      <c r="AA41" s="39"/>
    </row>
    <row r="42" spans="1:27" s="1" customFormat="1">
      <c r="A42" s="44" t="s">
        <v>104</v>
      </c>
      <c r="B42" s="95">
        <v>2405</v>
      </c>
      <c r="C42" s="95">
        <v>7</v>
      </c>
      <c r="D42" s="49">
        <v>0</v>
      </c>
      <c r="E42" s="48">
        <v>1</v>
      </c>
      <c r="F42" s="47">
        <f>D42+E42</f>
        <v>1</v>
      </c>
      <c r="G42" s="94"/>
      <c r="H42" s="94"/>
      <c r="I42" s="93">
        <f>G42+H42</f>
        <v>0</v>
      </c>
      <c r="J42" s="49"/>
      <c r="K42" s="48"/>
      <c r="L42" s="47">
        <f>J42+K42</f>
        <v>0</v>
      </c>
      <c r="M42" s="49"/>
      <c r="N42" s="94"/>
      <c r="O42" s="93">
        <f>M42+N42</f>
        <v>0</v>
      </c>
      <c r="P42" s="49"/>
      <c r="Q42" s="48"/>
      <c r="R42" s="47">
        <f>P42+Q42</f>
        <v>0</v>
      </c>
      <c r="S42" s="94"/>
      <c r="T42" s="94"/>
      <c r="U42" s="93">
        <f>S42+T42</f>
        <v>0</v>
      </c>
      <c r="V42" s="49"/>
      <c r="W42" s="48"/>
      <c r="X42" s="47">
        <f>V42+W42</f>
        <v>0</v>
      </c>
      <c r="Y42" s="128">
        <f t="shared" ref="Y42:Z44" si="15">D42+G42+J42+M42+P42+S42+V42</f>
        <v>0</v>
      </c>
      <c r="Z42" s="128">
        <f t="shared" si="15"/>
        <v>1</v>
      </c>
      <c r="AA42" s="45">
        <f>Y42+Z42</f>
        <v>1</v>
      </c>
    </row>
    <row r="43" spans="1:27" s="1" customFormat="1" ht="13.5" thickBot="1">
      <c r="A43" s="228" t="s">
        <v>147</v>
      </c>
      <c r="B43" s="95">
        <v>2490</v>
      </c>
      <c r="C43" s="95">
        <v>9</v>
      </c>
      <c r="D43" s="49">
        <v>0</v>
      </c>
      <c r="E43" s="48">
        <v>3</v>
      </c>
      <c r="F43" s="47">
        <f>D43+E43</f>
        <v>3</v>
      </c>
      <c r="G43" s="94"/>
      <c r="H43" s="94"/>
      <c r="I43" s="93">
        <f>G43+H43</f>
        <v>0</v>
      </c>
      <c r="J43" s="49"/>
      <c r="K43" s="48"/>
      <c r="L43" s="47">
        <f>J43+K43</f>
        <v>0</v>
      </c>
      <c r="M43" s="49"/>
      <c r="N43" s="94"/>
      <c r="O43" s="93">
        <f>M43+N43</f>
        <v>0</v>
      </c>
      <c r="P43" s="49"/>
      <c r="Q43" s="48"/>
      <c r="R43" s="47">
        <f>P43+Q43</f>
        <v>0</v>
      </c>
      <c r="S43" s="94">
        <v>0</v>
      </c>
      <c r="T43" s="94">
        <v>2</v>
      </c>
      <c r="U43" s="93">
        <f>S43+T43</f>
        <v>2</v>
      </c>
      <c r="V43" s="49"/>
      <c r="W43" s="48"/>
      <c r="X43" s="47">
        <f>V43+W43</f>
        <v>0</v>
      </c>
      <c r="Y43" s="128">
        <f t="shared" si="15"/>
        <v>0</v>
      </c>
      <c r="Z43" s="128">
        <f t="shared" si="15"/>
        <v>5</v>
      </c>
      <c r="AA43" s="45">
        <f>Y43+Z43</f>
        <v>5</v>
      </c>
    </row>
    <row r="44" spans="1:27" s="1" customFormat="1" ht="13.5" thickBot="1">
      <c r="A44" s="60" t="s">
        <v>103</v>
      </c>
      <c r="B44" s="59"/>
      <c r="C44" s="59"/>
      <c r="D44" s="89">
        <f t="shared" ref="D44:X44" si="16">SUBTOTAL(9,D42:D43)</f>
        <v>0</v>
      </c>
      <c r="E44" s="88">
        <f t="shared" si="16"/>
        <v>4</v>
      </c>
      <c r="F44" s="87">
        <f t="shared" si="16"/>
        <v>4</v>
      </c>
      <c r="G44" s="88">
        <f t="shared" si="16"/>
        <v>0</v>
      </c>
      <c r="H44" s="88">
        <f t="shared" si="16"/>
        <v>0</v>
      </c>
      <c r="I44" s="88">
        <f t="shared" si="16"/>
        <v>0</v>
      </c>
      <c r="J44" s="89">
        <f t="shared" si="16"/>
        <v>0</v>
      </c>
      <c r="K44" s="88">
        <f t="shared" si="16"/>
        <v>0</v>
      </c>
      <c r="L44" s="87">
        <f t="shared" si="16"/>
        <v>0</v>
      </c>
      <c r="M44" s="89">
        <f t="shared" si="16"/>
        <v>0</v>
      </c>
      <c r="N44" s="88">
        <f t="shared" si="16"/>
        <v>0</v>
      </c>
      <c r="O44" s="88">
        <f t="shared" si="16"/>
        <v>0</v>
      </c>
      <c r="P44" s="89">
        <f t="shared" si="16"/>
        <v>0</v>
      </c>
      <c r="Q44" s="88">
        <f t="shared" si="16"/>
        <v>0</v>
      </c>
      <c r="R44" s="87">
        <f t="shared" si="16"/>
        <v>0</v>
      </c>
      <c r="S44" s="88">
        <f t="shared" si="16"/>
        <v>0</v>
      </c>
      <c r="T44" s="88">
        <f t="shared" si="16"/>
        <v>2</v>
      </c>
      <c r="U44" s="88">
        <f t="shared" si="16"/>
        <v>2</v>
      </c>
      <c r="V44" s="89">
        <f t="shared" si="16"/>
        <v>0</v>
      </c>
      <c r="W44" s="88">
        <f t="shared" si="16"/>
        <v>0</v>
      </c>
      <c r="X44" s="87">
        <f t="shared" si="16"/>
        <v>0</v>
      </c>
      <c r="Y44" s="86">
        <f t="shared" si="15"/>
        <v>0</v>
      </c>
      <c r="Z44" s="86">
        <f t="shared" si="15"/>
        <v>6</v>
      </c>
      <c r="AA44" s="85">
        <f>SUBTOTAL(9,AA42:AA43)</f>
        <v>6</v>
      </c>
    </row>
    <row r="45" spans="1:27">
      <c r="A45" s="27"/>
      <c r="B45" s="26"/>
      <c r="C45" s="26"/>
      <c r="D45" s="43"/>
      <c r="E45" s="42"/>
      <c r="F45" s="41"/>
      <c r="G45" s="98"/>
      <c r="H45" s="98"/>
      <c r="I45" s="98"/>
      <c r="J45" s="43"/>
      <c r="K45" s="42"/>
      <c r="L45" s="41"/>
      <c r="M45" s="43"/>
      <c r="N45" s="98"/>
      <c r="O45" s="98"/>
      <c r="P45" s="43"/>
      <c r="Q45" s="42"/>
      <c r="R45" s="41"/>
      <c r="S45" s="98"/>
      <c r="T45" s="98"/>
      <c r="U45" s="98"/>
      <c r="V45" s="43"/>
      <c r="W45" s="42"/>
      <c r="X45" s="41"/>
      <c r="Y45" s="97"/>
      <c r="Z45" s="97"/>
      <c r="AA45" s="39"/>
    </row>
    <row r="46" spans="1:27" s="99" customFormat="1">
      <c r="A46" s="104" t="s">
        <v>102</v>
      </c>
      <c r="B46" s="26">
        <v>2560</v>
      </c>
      <c r="C46" s="26">
        <v>7</v>
      </c>
      <c r="D46" s="127">
        <v>5</v>
      </c>
      <c r="E46" s="126">
        <v>2</v>
      </c>
      <c r="F46" s="10">
        <f>D46+E46</f>
        <v>7</v>
      </c>
      <c r="G46" s="127">
        <v>3</v>
      </c>
      <c r="H46" s="126">
        <v>0</v>
      </c>
      <c r="I46" s="10">
        <f>G46+H46</f>
        <v>3</v>
      </c>
      <c r="J46" s="127"/>
      <c r="K46" s="126"/>
      <c r="L46" s="10">
        <f>J46+K46</f>
        <v>0</v>
      </c>
      <c r="M46" s="127"/>
      <c r="N46" s="126"/>
      <c r="O46" s="10">
        <f>M46+N46</f>
        <v>0</v>
      </c>
      <c r="P46" s="127"/>
      <c r="Q46" s="126"/>
      <c r="R46" s="10">
        <f>P46+Q46</f>
        <v>0</v>
      </c>
      <c r="S46" s="142">
        <v>1</v>
      </c>
      <c r="T46" s="142">
        <v>0</v>
      </c>
      <c r="U46" s="141">
        <f>S46+T46</f>
        <v>1</v>
      </c>
      <c r="V46" s="127"/>
      <c r="W46" s="126"/>
      <c r="X46" s="10">
        <f>V46+W46</f>
        <v>0</v>
      </c>
      <c r="Y46" s="140">
        <f>D46+G46+J46+M46+P46+S46+V46</f>
        <v>9</v>
      </c>
      <c r="Z46" s="140">
        <f>E46+H46+K46+N46+Q46+T46+W46</f>
        <v>2</v>
      </c>
      <c r="AA46" s="8">
        <f>Y46+Z46</f>
        <v>11</v>
      </c>
    </row>
    <row r="47" spans="1:27" s="189" customFormat="1" ht="13.5" thickBot="1">
      <c r="A47" s="44"/>
      <c r="B47" s="13"/>
      <c r="C47" s="13"/>
      <c r="D47" s="43"/>
      <c r="E47" s="42"/>
      <c r="F47" s="41"/>
      <c r="G47" s="42"/>
      <c r="H47" s="42"/>
      <c r="I47" s="42"/>
      <c r="J47" s="43"/>
      <c r="K47" s="42"/>
      <c r="L47" s="41"/>
      <c r="M47" s="43"/>
      <c r="N47" s="42"/>
      <c r="O47" s="42"/>
      <c r="P47" s="43"/>
      <c r="Q47" s="42"/>
      <c r="R47" s="41"/>
      <c r="S47" s="42"/>
      <c r="T47" s="42"/>
      <c r="U47" s="42"/>
      <c r="V47" s="43"/>
      <c r="W47" s="42"/>
      <c r="X47" s="41"/>
      <c r="Y47" s="40"/>
      <c r="Z47" s="40"/>
      <c r="AA47" s="39"/>
    </row>
    <row r="48" spans="1:27" ht="13.5" thickBot="1">
      <c r="A48" s="188" t="s">
        <v>101</v>
      </c>
      <c r="B48" s="187"/>
      <c r="C48" s="187"/>
      <c r="D48" s="186"/>
      <c r="E48" s="185"/>
      <c r="F48" s="184"/>
      <c r="G48" s="185"/>
      <c r="H48" s="185"/>
      <c r="I48" s="185"/>
      <c r="J48" s="186"/>
      <c r="K48" s="185"/>
      <c r="L48" s="184"/>
      <c r="M48" s="186"/>
      <c r="N48" s="185"/>
      <c r="O48" s="185"/>
      <c r="P48" s="186"/>
      <c r="Q48" s="185"/>
      <c r="R48" s="184"/>
      <c r="S48" s="185"/>
      <c r="T48" s="185"/>
      <c r="U48" s="185"/>
      <c r="V48" s="186"/>
      <c r="W48" s="185"/>
      <c r="X48" s="184"/>
      <c r="Y48" s="183"/>
      <c r="Z48" s="183"/>
      <c r="AA48" s="182"/>
    </row>
    <row r="49" spans="1:27" s="1" customFormat="1">
      <c r="A49" s="104" t="s">
        <v>5</v>
      </c>
      <c r="B49" s="26"/>
      <c r="C49" s="26">
        <v>7</v>
      </c>
      <c r="D49" s="16">
        <f t="shared" ref="D49:AA49" si="17">D9+D12+D16+D18+D22+D26+D27+D28+D33+D34+D35+D36+D37+D38+D42+D46+D20</f>
        <v>28</v>
      </c>
      <c r="E49" s="11">
        <f t="shared" si="17"/>
        <v>19</v>
      </c>
      <c r="F49" s="10">
        <f t="shared" si="17"/>
        <v>47</v>
      </c>
      <c r="G49" s="16">
        <f t="shared" si="17"/>
        <v>5</v>
      </c>
      <c r="H49" s="11">
        <f t="shared" si="17"/>
        <v>0</v>
      </c>
      <c r="I49" s="10">
        <f t="shared" si="17"/>
        <v>5</v>
      </c>
      <c r="J49" s="16">
        <f t="shared" si="17"/>
        <v>0</v>
      </c>
      <c r="K49" s="11">
        <f t="shared" si="17"/>
        <v>0</v>
      </c>
      <c r="L49" s="10">
        <f t="shared" si="17"/>
        <v>0</v>
      </c>
      <c r="M49" s="16">
        <f t="shared" si="17"/>
        <v>0</v>
      </c>
      <c r="N49" s="11">
        <f t="shared" si="17"/>
        <v>1</v>
      </c>
      <c r="O49" s="10">
        <f t="shared" si="17"/>
        <v>1</v>
      </c>
      <c r="P49" s="16">
        <f t="shared" si="17"/>
        <v>0</v>
      </c>
      <c r="Q49" s="11">
        <f t="shared" si="17"/>
        <v>1</v>
      </c>
      <c r="R49" s="10">
        <f t="shared" si="17"/>
        <v>1</v>
      </c>
      <c r="S49" s="16">
        <f t="shared" si="17"/>
        <v>3</v>
      </c>
      <c r="T49" s="11">
        <f t="shared" si="17"/>
        <v>1</v>
      </c>
      <c r="U49" s="10">
        <f t="shared" si="17"/>
        <v>4</v>
      </c>
      <c r="V49" s="16">
        <f t="shared" si="17"/>
        <v>2</v>
      </c>
      <c r="W49" s="11">
        <f t="shared" si="17"/>
        <v>3</v>
      </c>
      <c r="X49" s="10">
        <f t="shared" si="17"/>
        <v>5</v>
      </c>
      <c r="Y49" s="16">
        <f t="shared" si="17"/>
        <v>38</v>
      </c>
      <c r="Z49" s="11">
        <f t="shared" si="17"/>
        <v>25</v>
      </c>
      <c r="AA49" s="10">
        <f t="shared" si="17"/>
        <v>63</v>
      </c>
    </row>
    <row r="50" spans="1:27" s="1" customFormat="1">
      <c r="A50" s="104" t="s">
        <v>57</v>
      </c>
      <c r="B50" s="26"/>
      <c r="C50" s="26" t="s">
        <v>3</v>
      </c>
      <c r="D50" s="16">
        <f t="shared" ref="D50:X50" si="18">D29+D23</f>
        <v>0</v>
      </c>
      <c r="E50" s="11">
        <f t="shared" si="18"/>
        <v>0</v>
      </c>
      <c r="F50" s="10">
        <f t="shared" si="18"/>
        <v>0</v>
      </c>
      <c r="G50" s="16">
        <f t="shared" si="18"/>
        <v>0</v>
      </c>
      <c r="H50" s="11">
        <f t="shared" si="18"/>
        <v>0</v>
      </c>
      <c r="I50" s="10">
        <f t="shared" si="18"/>
        <v>0</v>
      </c>
      <c r="J50" s="16">
        <f t="shared" si="18"/>
        <v>0</v>
      </c>
      <c r="K50" s="11">
        <f t="shared" si="18"/>
        <v>0</v>
      </c>
      <c r="L50" s="10">
        <f t="shared" si="18"/>
        <v>0</v>
      </c>
      <c r="M50" s="16">
        <f t="shared" si="18"/>
        <v>0</v>
      </c>
      <c r="N50" s="11">
        <f t="shared" si="18"/>
        <v>0</v>
      </c>
      <c r="O50" s="10">
        <f t="shared" si="18"/>
        <v>0</v>
      </c>
      <c r="P50" s="16">
        <f t="shared" si="18"/>
        <v>0</v>
      </c>
      <c r="Q50" s="11">
        <f t="shared" si="18"/>
        <v>0</v>
      </c>
      <c r="R50" s="10">
        <f t="shared" si="18"/>
        <v>0</v>
      </c>
      <c r="S50" s="16">
        <f t="shared" si="18"/>
        <v>0</v>
      </c>
      <c r="T50" s="11">
        <f t="shared" si="18"/>
        <v>0</v>
      </c>
      <c r="U50" s="10">
        <f t="shared" si="18"/>
        <v>0</v>
      </c>
      <c r="V50" s="16">
        <f t="shared" si="18"/>
        <v>0</v>
      </c>
      <c r="W50" s="11">
        <f t="shared" si="18"/>
        <v>1</v>
      </c>
      <c r="X50" s="10">
        <f t="shared" si="18"/>
        <v>1</v>
      </c>
      <c r="Y50" s="15">
        <f t="shared" ref="Y50:AA51" si="19">D50+G50+J50+M50+P50+S50+V50</f>
        <v>0</v>
      </c>
      <c r="Z50" s="9">
        <f t="shared" si="19"/>
        <v>1</v>
      </c>
      <c r="AA50" s="8">
        <f t="shared" si="19"/>
        <v>1</v>
      </c>
    </row>
    <row r="51" spans="1:27" s="1" customFormat="1" ht="13.5" thickBot="1">
      <c r="A51" s="104" t="s">
        <v>1</v>
      </c>
      <c r="B51" s="26"/>
      <c r="C51" s="26">
        <v>9</v>
      </c>
      <c r="D51" s="69">
        <f t="shared" ref="D51:X51" si="20">D13+D30+D43+D39</f>
        <v>0</v>
      </c>
      <c r="E51" s="68">
        <f t="shared" si="20"/>
        <v>4</v>
      </c>
      <c r="F51" s="67">
        <f t="shared" si="20"/>
        <v>4</v>
      </c>
      <c r="G51" s="69">
        <f t="shared" si="20"/>
        <v>0</v>
      </c>
      <c r="H51" s="68">
        <f t="shared" si="20"/>
        <v>0</v>
      </c>
      <c r="I51" s="67">
        <f t="shared" si="20"/>
        <v>0</v>
      </c>
      <c r="J51" s="69">
        <f t="shared" si="20"/>
        <v>0</v>
      </c>
      <c r="K51" s="68">
        <f t="shared" si="20"/>
        <v>0</v>
      </c>
      <c r="L51" s="67">
        <f t="shared" si="20"/>
        <v>0</v>
      </c>
      <c r="M51" s="69">
        <f t="shared" si="20"/>
        <v>0</v>
      </c>
      <c r="N51" s="68">
        <f t="shared" si="20"/>
        <v>0</v>
      </c>
      <c r="O51" s="67">
        <f t="shared" si="20"/>
        <v>0</v>
      </c>
      <c r="P51" s="69">
        <f t="shared" si="20"/>
        <v>0</v>
      </c>
      <c r="Q51" s="68">
        <f t="shared" si="20"/>
        <v>0</v>
      </c>
      <c r="R51" s="67">
        <f t="shared" si="20"/>
        <v>0</v>
      </c>
      <c r="S51" s="69">
        <f t="shared" si="20"/>
        <v>3</v>
      </c>
      <c r="T51" s="68">
        <f t="shared" si="20"/>
        <v>5</v>
      </c>
      <c r="U51" s="67">
        <f t="shared" si="20"/>
        <v>8</v>
      </c>
      <c r="V51" s="69">
        <f t="shared" si="20"/>
        <v>0</v>
      </c>
      <c r="W51" s="68">
        <f t="shared" si="20"/>
        <v>0</v>
      </c>
      <c r="X51" s="67">
        <f t="shared" si="20"/>
        <v>0</v>
      </c>
      <c r="Y51" s="181">
        <f t="shared" si="19"/>
        <v>3</v>
      </c>
      <c r="Z51" s="118">
        <f t="shared" si="19"/>
        <v>9</v>
      </c>
      <c r="AA51" s="117">
        <f t="shared" si="19"/>
        <v>12</v>
      </c>
    </row>
    <row r="52" spans="1:27" s="1" customFormat="1" ht="13.5" thickBot="1">
      <c r="A52" s="180" t="s">
        <v>0</v>
      </c>
      <c r="B52" s="179"/>
      <c r="C52" s="179"/>
      <c r="D52" s="178">
        <f t="shared" ref="D52:X52" si="21">SUBTOTAL(9,D5:D48)</f>
        <v>28</v>
      </c>
      <c r="E52" s="177">
        <f t="shared" si="21"/>
        <v>23</v>
      </c>
      <c r="F52" s="176">
        <f t="shared" si="21"/>
        <v>51</v>
      </c>
      <c r="G52" s="178">
        <f t="shared" si="21"/>
        <v>5</v>
      </c>
      <c r="H52" s="177">
        <f t="shared" si="21"/>
        <v>0</v>
      </c>
      <c r="I52" s="176">
        <f t="shared" si="21"/>
        <v>5</v>
      </c>
      <c r="J52" s="178">
        <f t="shared" si="21"/>
        <v>0</v>
      </c>
      <c r="K52" s="177">
        <f t="shared" si="21"/>
        <v>0</v>
      </c>
      <c r="L52" s="176">
        <f t="shared" si="21"/>
        <v>0</v>
      </c>
      <c r="M52" s="178">
        <f t="shared" si="21"/>
        <v>0</v>
      </c>
      <c r="N52" s="177">
        <f t="shared" si="21"/>
        <v>1</v>
      </c>
      <c r="O52" s="176">
        <f t="shared" si="21"/>
        <v>1</v>
      </c>
      <c r="P52" s="178">
        <f t="shared" si="21"/>
        <v>0</v>
      </c>
      <c r="Q52" s="177">
        <f t="shared" si="21"/>
        <v>1</v>
      </c>
      <c r="R52" s="176">
        <f t="shared" si="21"/>
        <v>1</v>
      </c>
      <c r="S52" s="178">
        <f t="shared" si="21"/>
        <v>6</v>
      </c>
      <c r="T52" s="177">
        <f t="shared" si="21"/>
        <v>6</v>
      </c>
      <c r="U52" s="176">
        <f t="shared" si="21"/>
        <v>12</v>
      </c>
      <c r="V52" s="178">
        <f t="shared" si="21"/>
        <v>2</v>
      </c>
      <c r="W52" s="177">
        <f t="shared" si="21"/>
        <v>4</v>
      </c>
      <c r="X52" s="176">
        <f t="shared" si="21"/>
        <v>6</v>
      </c>
      <c r="Y52" s="178">
        <f>D52+G52+J52+M52+P52+S52+V52</f>
        <v>41</v>
      </c>
      <c r="Z52" s="177">
        <f>E52+H52+K52+N52+Q52+T52+W52</f>
        <v>35</v>
      </c>
      <c r="AA52" s="176">
        <f>SUBTOTAL(9,AA5:AA48)</f>
        <v>76</v>
      </c>
    </row>
    <row r="53" spans="1:27" s="54" customFormat="1" ht="13.5" thickBot="1">
      <c r="A53" s="60"/>
      <c r="B53" s="59"/>
      <c r="C53" s="59"/>
      <c r="D53" s="175"/>
      <c r="E53" s="56"/>
      <c r="F53" s="55"/>
      <c r="G53" s="56"/>
      <c r="H53" s="56"/>
      <c r="I53" s="55"/>
      <c r="J53" s="175"/>
      <c r="K53" s="56"/>
      <c r="L53" s="55"/>
      <c r="M53" s="175"/>
      <c r="N53" s="56"/>
      <c r="O53" s="55"/>
      <c r="P53" s="175"/>
      <c r="Q53" s="56"/>
      <c r="R53" s="55"/>
      <c r="S53" s="56"/>
      <c r="T53" s="56"/>
      <c r="U53" s="55"/>
      <c r="V53" s="175"/>
      <c r="W53" s="56"/>
      <c r="X53" s="55"/>
      <c r="Y53" s="56"/>
      <c r="Z53" s="56"/>
      <c r="AA53" s="55"/>
    </row>
    <row r="54" spans="1:27" s="1" customFormat="1" ht="13.5" thickBot="1">
      <c r="A54" s="155" t="s">
        <v>100</v>
      </c>
      <c r="B54" s="156"/>
      <c r="C54" s="156"/>
      <c r="D54" s="174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2"/>
      <c r="AA54" s="171"/>
    </row>
    <row r="55" spans="1:27">
      <c r="A55" s="27"/>
      <c r="B55" s="26"/>
      <c r="C55" s="26"/>
      <c r="D55" s="43"/>
      <c r="E55" s="42"/>
      <c r="F55" s="41"/>
      <c r="G55" s="98"/>
      <c r="H55" s="98"/>
      <c r="I55" s="98"/>
      <c r="J55" s="43"/>
      <c r="K55" s="42"/>
      <c r="L55" s="41"/>
      <c r="M55" s="43"/>
      <c r="N55" s="98"/>
      <c r="O55" s="98"/>
      <c r="P55" s="43"/>
      <c r="Q55" s="42"/>
      <c r="R55" s="41"/>
      <c r="S55" s="98"/>
      <c r="T55" s="98"/>
      <c r="U55" s="98"/>
      <c r="V55" s="43"/>
      <c r="W55" s="42"/>
      <c r="X55" s="41"/>
      <c r="Y55" s="97"/>
      <c r="Z55" s="97"/>
      <c r="AA55" s="39"/>
    </row>
    <row r="56" spans="1:27" s="1" customFormat="1">
      <c r="A56" s="27" t="s">
        <v>99</v>
      </c>
      <c r="B56" s="95">
        <v>3100</v>
      </c>
      <c r="C56" s="95">
        <v>7</v>
      </c>
      <c r="D56" s="49">
        <v>13</v>
      </c>
      <c r="E56" s="48">
        <v>16</v>
      </c>
      <c r="F56" s="170">
        <f>D56+E56</f>
        <v>29</v>
      </c>
      <c r="G56" s="94">
        <v>1</v>
      </c>
      <c r="H56" s="94">
        <v>0</v>
      </c>
      <c r="I56" s="93">
        <f>G56+H56</f>
        <v>1</v>
      </c>
      <c r="J56" s="49">
        <v>1</v>
      </c>
      <c r="K56" s="48">
        <v>0</v>
      </c>
      <c r="L56" s="47">
        <f>J56+K56</f>
        <v>1</v>
      </c>
      <c r="M56" s="49">
        <v>1</v>
      </c>
      <c r="N56" s="94">
        <v>1</v>
      </c>
      <c r="O56" s="93">
        <f>M56+N56</f>
        <v>2</v>
      </c>
      <c r="P56" s="49">
        <v>0</v>
      </c>
      <c r="Q56" s="48">
        <v>1</v>
      </c>
      <c r="R56" s="47">
        <f>P56+Q56</f>
        <v>1</v>
      </c>
      <c r="S56" s="94">
        <v>4</v>
      </c>
      <c r="T56" s="94">
        <v>0</v>
      </c>
      <c r="U56" s="93">
        <f>S56+T56</f>
        <v>4</v>
      </c>
      <c r="V56" s="49">
        <v>1</v>
      </c>
      <c r="W56" s="48">
        <v>0</v>
      </c>
      <c r="X56" s="47">
        <f>V56+W56</f>
        <v>1</v>
      </c>
      <c r="Y56" s="128">
        <f t="shared" ref="Y56:AA57" si="22">D56+G56+J56+M56+P56+S56+V56</f>
        <v>21</v>
      </c>
      <c r="Z56" s="128">
        <f t="shared" si="22"/>
        <v>18</v>
      </c>
      <c r="AA56" s="45">
        <f t="shared" si="22"/>
        <v>39</v>
      </c>
    </row>
    <row r="57" spans="1:27" s="1" customFormat="1" ht="13.5" thickBot="1">
      <c r="A57" s="27" t="s">
        <v>98</v>
      </c>
      <c r="B57" s="95">
        <v>3100</v>
      </c>
      <c r="C57" s="95">
        <v>8</v>
      </c>
      <c r="D57" s="49"/>
      <c r="E57" s="48"/>
      <c r="F57" s="170">
        <f>D57+E57</f>
        <v>0</v>
      </c>
      <c r="G57" s="94"/>
      <c r="H57" s="94"/>
      <c r="I57" s="93">
        <f>G57+H57</f>
        <v>0</v>
      </c>
      <c r="J57" s="49"/>
      <c r="K57" s="48"/>
      <c r="L57" s="47">
        <f>J57+K57</f>
        <v>0</v>
      </c>
      <c r="M57" s="49"/>
      <c r="N57" s="94"/>
      <c r="O57" s="93">
        <f>M57+N57</f>
        <v>0</v>
      </c>
      <c r="P57" s="49"/>
      <c r="Q57" s="48"/>
      <c r="R57" s="47">
        <f>P57+Q57</f>
        <v>0</v>
      </c>
      <c r="S57" s="94"/>
      <c r="T57" s="94"/>
      <c r="U57" s="93">
        <f>S57+T57</f>
        <v>0</v>
      </c>
      <c r="V57" s="49"/>
      <c r="W57" s="48"/>
      <c r="X57" s="47">
        <f>V57+W57</f>
        <v>0</v>
      </c>
      <c r="Y57" s="128">
        <f t="shared" si="22"/>
        <v>0</v>
      </c>
      <c r="Z57" s="128">
        <f t="shared" si="22"/>
        <v>0</v>
      </c>
      <c r="AA57" s="45">
        <f t="shared" si="22"/>
        <v>0</v>
      </c>
    </row>
    <row r="58" spans="1:27" s="1" customFormat="1" ht="13.5" thickBot="1">
      <c r="A58" s="60" t="s">
        <v>97</v>
      </c>
      <c r="B58" s="59"/>
      <c r="C58" s="59"/>
      <c r="D58" s="108">
        <f t="shared" ref="D58:X58" si="23">SUBTOTAL(9,D56:D57)</f>
        <v>13</v>
      </c>
      <c r="E58" s="107">
        <f t="shared" si="23"/>
        <v>16</v>
      </c>
      <c r="F58" s="106">
        <f t="shared" si="23"/>
        <v>29</v>
      </c>
      <c r="G58" s="88">
        <f t="shared" si="23"/>
        <v>1</v>
      </c>
      <c r="H58" s="88">
        <f t="shared" si="23"/>
        <v>0</v>
      </c>
      <c r="I58" s="88">
        <f t="shared" si="23"/>
        <v>1</v>
      </c>
      <c r="J58" s="89">
        <f t="shared" si="23"/>
        <v>1</v>
      </c>
      <c r="K58" s="88">
        <f t="shared" si="23"/>
        <v>0</v>
      </c>
      <c r="L58" s="87">
        <f t="shared" si="23"/>
        <v>1</v>
      </c>
      <c r="M58" s="89">
        <f t="shared" si="23"/>
        <v>1</v>
      </c>
      <c r="N58" s="88">
        <f t="shared" si="23"/>
        <v>1</v>
      </c>
      <c r="O58" s="88">
        <f t="shared" si="23"/>
        <v>2</v>
      </c>
      <c r="P58" s="89">
        <f t="shared" si="23"/>
        <v>0</v>
      </c>
      <c r="Q58" s="88">
        <f t="shared" si="23"/>
        <v>1</v>
      </c>
      <c r="R58" s="87">
        <f t="shared" si="23"/>
        <v>1</v>
      </c>
      <c r="S58" s="88">
        <f t="shared" si="23"/>
        <v>4</v>
      </c>
      <c r="T58" s="88">
        <f t="shared" si="23"/>
        <v>0</v>
      </c>
      <c r="U58" s="88">
        <f t="shared" si="23"/>
        <v>4</v>
      </c>
      <c r="V58" s="89">
        <f t="shared" si="23"/>
        <v>1</v>
      </c>
      <c r="W58" s="88">
        <f t="shared" si="23"/>
        <v>0</v>
      </c>
      <c r="X58" s="87">
        <f t="shared" si="23"/>
        <v>1</v>
      </c>
      <c r="Y58" s="86">
        <f>D58+G58+J58+M58+P58+S58+V58</f>
        <v>21</v>
      </c>
      <c r="Z58" s="86">
        <f>E58+H58+K58+N58+Q58+T58+W58</f>
        <v>18</v>
      </c>
      <c r="AA58" s="85">
        <f>SUBTOTAL(9,AA56:AA57)</f>
        <v>39</v>
      </c>
    </row>
    <row r="59" spans="1:27">
      <c r="A59" s="27"/>
      <c r="B59" s="26"/>
      <c r="C59" s="26"/>
      <c r="D59" s="43"/>
      <c r="E59" s="42"/>
      <c r="F59" s="41"/>
      <c r="G59" s="98"/>
      <c r="H59" s="98"/>
      <c r="I59" s="98"/>
      <c r="J59" s="43"/>
      <c r="K59" s="42"/>
      <c r="L59" s="41"/>
      <c r="M59" s="43"/>
      <c r="N59" s="98"/>
      <c r="O59" s="98"/>
      <c r="P59" s="43"/>
      <c r="Q59" s="42"/>
      <c r="R59" s="41"/>
      <c r="S59" s="98"/>
      <c r="T59" s="98"/>
      <c r="U59" s="98"/>
      <c r="V59" s="43"/>
      <c r="W59" s="42"/>
      <c r="X59" s="41"/>
      <c r="Y59" s="97"/>
      <c r="Z59" s="97"/>
      <c r="AA59" s="39"/>
    </row>
    <row r="60" spans="1:27" s="99" customFormat="1" ht="13.5" thickBot="1">
      <c r="A60" s="104" t="s">
        <v>96</v>
      </c>
      <c r="B60" s="26">
        <v>3705</v>
      </c>
      <c r="C60" s="26">
        <v>8</v>
      </c>
      <c r="D60" s="127"/>
      <c r="E60" s="126"/>
      <c r="F60" s="10">
        <f>D60+E60</f>
        <v>0</v>
      </c>
      <c r="G60" s="142"/>
      <c r="H60" s="142"/>
      <c r="I60" s="141">
        <f>G60+H60</f>
        <v>0</v>
      </c>
      <c r="J60" s="127"/>
      <c r="K60" s="126"/>
      <c r="L60" s="10">
        <f>J60+K60</f>
        <v>0</v>
      </c>
      <c r="M60" s="127"/>
      <c r="N60" s="142"/>
      <c r="O60" s="141">
        <f>M60+N60</f>
        <v>0</v>
      </c>
      <c r="P60" s="127"/>
      <c r="Q60" s="126"/>
      <c r="R60" s="10">
        <f>P60+Q60</f>
        <v>0</v>
      </c>
      <c r="S60" s="142"/>
      <c r="T60" s="142"/>
      <c r="U60" s="141">
        <f>S60+T60</f>
        <v>0</v>
      </c>
      <c r="V60" s="127"/>
      <c r="W60" s="126"/>
      <c r="X60" s="10">
        <f>V60+W60</f>
        <v>0</v>
      </c>
      <c r="Y60" s="140">
        <f>D60+G60+J60+M60+P60+S60+V60</f>
        <v>0</v>
      </c>
      <c r="Z60" s="140">
        <f>E60+H60+K60+N60+Q60+T60+W60</f>
        <v>0</v>
      </c>
      <c r="AA60" s="117">
        <f>F60+I60+L60+O60+R60+U60+X60</f>
        <v>0</v>
      </c>
    </row>
    <row r="61" spans="1:27">
      <c r="A61" s="27"/>
      <c r="B61" s="26"/>
      <c r="C61" s="26"/>
      <c r="D61" s="43"/>
      <c r="E61" s="42"/>
      <c r="F61" s="41"/>
      <c r="G61" s="98"/>
      <c r="H61" s="98"/>
      <c r="I61" s="98"/>
      <c r="J61" s="43"/>
      <c r="K61" s="42"/>
      <c r="L61" s="41"/>
      <c r="M61" s="43"/>
      <c r="N61" s="98"/>
      <c r="O61" s="98"/>
      <c r="P61" s="43"/>
      <c r="Q61" s="42"/>
      <c r="R61" s="41"/>
      <c r="S61" s="98"/>
      <c r="T61" s="98"/>
      <c r="U61" s="98"/>
      <c r="V61" s="43"/>
      <c r="W61" s="42"/>
      <c r="X61" s="41"/>
      <c r="Y61" s="97"/>
      <c r="Z61" s="97"/>
      <c r="AA61" s="39"/>
    </row>
    <row r="62" spans="1:27" s="99" customFormat="1">
      <c r="A62" s="104" t="s">
        <v>95</v>
      </c>
      <c r="B62" s="26">
        <v>3200</v>
      </c>
      <c r="C62" s="26">
        <v>8</v>
      </c>
      <c r="D62" s="127"/>
      <c r="E62" s="126"/>
      <c r="F62" s="10">
        <f>D62+E62</f>
        <v>0</v>
      </c>
      <c r="G62" s="142"/>
      <c r="H62" s="142"/>
      <c r="I62" s="141">
        <f>G62+H62</f>
        <v>0</v>
      </c>
      <c r="J62" s="127"/>
      <c r="K62" s="126"/>
      <c r="L62" s="10">
        <f>J62+K62</f>
        <v>0</v>
      </c>
      <c r="M62" s="127"/>
      <c r="N62" s="142"/>
      <c r="O62" s="141">
        <f>M62+N62</f>
        <v>0</v>
      </c>
      <c r="P62" s="127"/>
      <c r="Q62" s="126"/>
      <c r="R62" s="10">
        <f>P62+Q62</f>
        <v>0</v>
      </c>
      <c r="S62" s="142">
        <v>1</v>
      </c>
      <c r="T62" s="142">
        <v>0</v>
      </c>
      <c r="U62" s="141">
        <f>S62+T62</f>
        <v>1</v>
      </c>
      <c r="V62" s="127"/>
      <c r="W62" s="126"/>
      <c r="X62" s="10">
        <f>V62+W62</f>
        <v>0</v>
      </c>
      <c r="Y62" s="140">
        <f>D62+G62+J62+M62+P62+S62+V62</f>
        <v>1</v>
      </c>
      <c r="Z62" s="140">
        <f>E62+H62+K62+N62+Q62+T62+W62</f>
        <v>0</v>
      </c>
      <c r="AA62" s="8">
        <f>F62+I62+L62+O62+R62+U62+X62</f>
        <v>1</v>
      </c>
    </row>
    <row r="63" spans="1:27">
      <c r="A63" s="14"/>
      <c r="B63" s="13"/>
      <c r="C63" s="13"/>
      <c r="D63" s="43"/>
      <c r="E63" s="42"/>
      <c r="F63" s="41"/>
      <c r="G63" s="42"/>
      <c r="H63" s="42"/>
      <c r="I63" s="42"/>
      <c r="J63" s="43"/>
      <c r="K63" s="42"/>
      <c r="L63" s="41"/>
      <c r="M63" s="43"/>
      <c r="N63" s="42"/>
      <c r="O63" s="42"/>
      <c r="P63" s="43"/>
      <c r="Q63" s="42"/>
      <c r="R63" s="41"/>
      <c r="S63" s="42"/>
      <c r="T63" s="42"/>
      <c r="U63" s="42"/>
      <c r="V63" s="43"/>
      <c r="W63" s="42"/>
      <c r="X63" s="41"/>
      <c r="Y63" s="40"/>
      <c r="Z63" s="40"/>
      <c r="AA63" s="39"/>
    </row>
    <row r="64" spans="1:27" s="1" customFormat="1">
      <c r="A64" s="44" t="s">
        <v>94</v>
      </c>
      <c r="B64" s="50">
        <v>3300</v>
      </c>
      <c r="C64" s="50">
        <v>8</v>
      </c>
      <c r="D64" s="49"/>
      <c r="E64" s="48"/>
      <c r="F64" s="47">
        <f>D64+E64</f>
        <v>0</v>
      </c>
      <c r="G64" s="48"/>
      <c r="H64" s="48"/>
      <c r="I64" s="52">
        <f>G64+H64</f>
        <v>0</v>
      </c>
      <c r="J64" s="49"/>
      <c r="K64" s="48"/>
      <c r="L64" s="47">
        <f>J64+K64</f>
        <v>0</v>
      </c>
      <c r="M64" s="49"/>
      <c r="N64" s="48"/>
      <c r="O64" s="52">
        <f>M64+N64</f>
        <v>0</v>
      </c>
      <c r="P64" s="49"/>
      <c r="Q64" s="48"/>
      <c r="R64" s="47">
        <f>P64+Q64</f>
        <v>0</v>
      </c>
      <c r="S64" s="48"/>
      <c r="T64" s="48"/>
      <c r="U64" s="52">
        <f>S64+T64</f>
        <v>0</v>
      </c>
      <c r="V64" s="49"/>
      <c r="W64" s="48"/>
      <c r="X64" s="47">
        <f>V64+W64</f>
        <v>0</v>
      </c>
      <c r="Y64" s="46">
        <f t="shared" ref="Y64:AA67" si="24">D64+G64+J64+M64+P64+S64+V64</f>
        <v>0</v>
      </c>
      <c r="Z64" s="46">
        <f t="shared" si="24"/>
        <v>0</v>
      </c>
      <c r="AA64" s="45">
        <f t="shared" si="24"/>
        <v>0</v>
      </c>
    </row>
    <row r="65" spans="1:27" s="1" customFormat="1">
      <c r="A65" s="44" t="s">
        <v>93</v>
      </c>
      <c r="B65" s="50">
        <v>3900</v>
      </c>
      <c r="C65" s="50">
        <v>7</v>
      </c>
      <c r="D65" s="49">
        <v>30</v>
      </c>
      <c r="E65" s="48">
        <v>64</v>
      </c>
      <c r="F65" s="47">
        <f>D65+E65</f>
        <v>94</v>
      </c>
      <c r="G65" s="48">
        <v>2</v>
      </c>
      <c r="H65" s="48">
        <v>0</v>
      </c>
      <c r="I65" s="52">
        <f>G65+H65</f>
        <v>2</v>
      </c>
      <c r="J65" s="49"/>
      <c r="K65" s="48"/>
      <c r="L65" s="52">
        <f>J65+K65</f>
        <v>0</v>
      </c>
      <c r="M65" s="49">
        <v>4</v>
      </c>
      <c r="N65" s="48">
        <v>10</v>
      </c>
      <c r="O65" s="52">
        <f>M65+N65</f>
        <v>14</v>
      </c>
      <c r="P65" s="49">
        <v>0</v>
      </c>
      <c r="Q65" s="48">
        <v>3</v>
      </c>
      <c r="R65" s="47">
        <f>P65+Q65</f>
        <v>3</v>
      </c>
      <c r="S65" s="48">
        <v>5</v>
      </c>
      <c r="T65" s="48">
        <v>6</v>
      </c>
      <c r="U65" s="52">
        <f>S65+T65</f>
        <v>11</v>
      </c>
      <c r="V65" s="49">
        <v>3</v>
      </c>
      <c r="W65" s="48">
        <v>5</v>
      </c>
      <c r="X65" s="47">
        <f>V65+W65</f>
        <v>8</v>
      </c>
      <c r="Y65" s="46">
        <f t="shared" si="24"/>
        <v>44</v>
      </c>
      <c r="Z65" s="46">
        <f t="shared" si="24"/>
        <v>88</v>
      </c>
      <c r="AA65" s="45">
        <f t="shared" si="24"/>
        <v>132</v>
      </c>
    </row>
    <row r="66" spans="1:27" s="1" customFormat="1">
      <c r="A66" s="44" t="s">
        <v>92</v>
      </c>
      <c r="B66" s="50">
        <v>3900</v>
      </c>
      <c r="C66" s="50">
        <v>8</v>
      </c>
      <c r="D66" s="49"/>
      <c r="E66" s="48"/>
      <c r="F66" s="47">
        <f>D66+E66</f>
        <v>0</v>
      </c>
      <c r="G66" s="48"/>
      <c r="H66" s="48"/>
      <c r="I66" s="52">
        <f>G66+H66</f>
        <v>0</v>
      </c>
      <c r="J66" s="49"/>
      <c r="K66" s="48"/>
      <c r="L66" s="47">
        <f>J66+K66</f>
        <v>0</v>
      </c>
      <c r="M66" s="49"/>
      <c r="N66" s="48"/>
      <c r="O66" s="52">
        <f>M66+N66</f>
        <v>0</v>
      </c>
      <c r="P66" s="49"/>
      <c r="Q66" s="48"/>
      <c r="R66" s="47">
        <f>P66+Q66</f>
        <v>0</v>
      </c>
      <c r="S66" s="48"/>
      <c r="T66" s="48"/>
      <c r="U66" s="52">
        <f>S66+T66</f>
        <v>0</v>
      </c>
      <c r="V66" s="49"/>
      <c r="W66" s="48"/>
      <c r="X66" s="47">
        <f>V66+W66</f>
        <v>0</v>
      </c>
      <c r="Y66" s="46">
        <f t="shared" si="24"/>
        <v>0</v>
      </c>
      <c r="Z66" s="46">
        <f t="shared" si="24"/>
        <v>0</v>
      </c>
      <c r="AA66" s="45">
        <f t="shared" si="24"/>
        <v>0</v>
      </c>
    </row>
    <row r="67" spans="1:27" s="1" customFormat="1" ht="13.5" thickBot="1">
      <c r="A67" s="27" t="s">
        <v>91</v>
      </c>
      <c r="B67" s="95">
        <v>3305</v>
      </c>
      <c r="C67" s="95">
        <v>8</v>
      </c>
      <c r="D67" s="49"/>
      <c r="E67" s="48"/>
      <c r="F67" s="47">
        <f>D67+E67</f>
        <v>0</v>
      </c>
      <c r="G67" s="94"/>
      <c r="H67" s="94"/>
      <c r="I67" s="93">
        <f>G67+H67</f>
        <v>0</v>
      </c>
      <c r="J67" s="49"/>
      <c r="K67" s="48"/>
      <c r="L67" s="47">
        <f>J67+K67</f>
        <v>0</v>
      </c>
      <c r="M67" s="49"/>
      <c r="N67" s="94"/>
      <c r="O67" s="93">
        <f>M67+N67</f>
        <v>0</v>
      </c>
      <c r="P67" s="49"/>
      <c r="Q67" s="48"/>
      <c r="R67" s="47">
        <f>P67+Q67</f>
        <v>0</v>
      </c>
      <c r="S67" s="94"/>
      <c r="T67" s="94"/>
      <c r="U67" s="93">
        <f>S67+T67</f>
        <v>0</v>
      </c>
      <c r="V67" s="49"/>
      <c r="W67" s="48"/>
      <c r="X67" s="47">
        <f>V67+W67</f>
        <v>0</v>
      </c>
      <c r="Y67" s="46">
        <f t="shared" si="24"/>
        <v>0</v>
      </c>
      <c r="Z67" s="46">
        <f t="shared" si="24"/>
        <v>0</v>
      </c>
      <c r="AA67" s="45">
        <f t="shared" si="24"/>
        <v>0</v>
      </c>
    </row>
    <row r="68" spans="1:27" s="1" customFormat="1" ht="13.5" thickBot="1">
      <c r="A68" s="60" t="s">
        <v>90</v>
      </c>
      <c r="B68" s="59"/>
      <c r="C68" s="59"/>
      <c r="D68" s="89">
        <f t="shared" ref="D68:X68" si="25">SUBTOTAL(9,D64:D67)</f>
        <v>30</v>
      </c>
      <c r="E68" s="88">
        <f t="shared" si="25"/>
        <v>64</v>
      </c>
      <c r="F68" s="87">
        <f t="shared" si="25"/>
        <v>94</v>
      </c>
      <c r="G68" s="88">
        <f t="shared" si="25"/>
        <v>2</v>
      </c>
      <c r="H68" s="88">
        <f t="shared" si="25"/>
        <v>0</v>
      </c>
      <c r="I68" s="88">
        <f t="shared" si="25"/>
        <v>2</v>
      </c>
      <c r="J68" s="89">
        <f t="shared" si="25"/>
        <v>0</v>
      </c>
      <c r="K68" s="88">
        <f t="shared" si="25"/>
        <v>0</v>
      </c>
      <c r="L68" s="87">
        <f t="shared" si="25"/>
        <v>0</v>
      </c>
      <c r="M68" s="89">
        <f t="shared" si="25"/>
        <v>4</v>
      </c>
      <c r="N68" s="88">
        <f t="shared" si="25"/>
        <v>10</v>
      </c>
      <c r="O68" s="88">
        <f t="shared" si="25"/>
        <v>14</v>
      </c>
      <c r="P68" s="89">
        <f t="shared" si="25"/>
        <v>0</v>
      </c>
      <c r="Q68" s="88">
        <f t="shared" si="25"/>
        <v>3</v>
      </c>
      <c r="R68" s="87">
        <f t="shared" si="25"/>
        <v>3</v>
      </c>
      <c r="S68" s="88">
        <f t="shared" si="25"/>
        <v>5</v>
      </c>
      <c r="T68" s="88">
        <f t="shared" si="25"/>
        <v>6</v>
      </c>
      <c r="U68" s="88">
        <f t="shared" si="25"/>
        <v>11</v>
      </c>
      <c r="V68" s="89">
        <f t="shared" si="25"/>
        <v>3</v>
      </c>
      <c r="W68" s="88">
        <f t="shared" si="25"/>
        <v>5</v>
      </c>
      <c r="X68" s="87">
        <f t="shared" si="25"/>
        <v>8</v>
      </c>
      <c r="Y68" s="86">
        <f>D68+G68+J68+M68+P68+S68+V68</f>
        <v>44</v>
      </c>
      <c r="Z68" s="86">
        <f>E68+H68+K68+N68+Q68+T68+W68</f>
        <v>88</v>
      </c>
      <c r="AA68" s="85">
        <f>SUBTOTAL(9,AA64:AA67)</f>
        <v>132</v>
      </c>
    </row>
    <row r="69" spans="1:27">
      <c r="A69" s="14"/>
      <c r="B69" s="13"/>
      <c r="C69" s="13"/>
      <c r="D69" s="43"/>
      <c r="E69" s="42"/>
      <c r="F69" s="41"/>
      <c r="G69" s="42"/>
      <c r="H69" s="42"/>
      <c r="I69" s="42"/>
      <c r="J69" s="43"/>
      <c r="K69" s="42"/>
      <c r="L69" s="41"/>
      <c r="M69" s="43"/>
      <c r="N69" s="42"/>
      <c r="O69" s="42"/>
      <c r="P69" s="43"/>
      <c r="Q69" s="42"/>
      <c r="R69" s="41"/>
      <c r="S69" s="42"/>
      <c r="T69" s="42"/>
      <c r="U69" s="42"/>
      <c r="V69" s="43"/>
      <c r="W69" s="42"/>
      <c r="X69" s="41"/>
      <c r="Y69" s="40"/>
      <c r="Z69" s="40"/>
      <c r="AA69" s="39"/>
    </row>
    <row r="70" spans="1:27" s="1" customFormat="1">
      <c r="A70" s="44" t="s">
        <v>89</v>
      </c>
      <c r="B70" s="50">
        <v>3550</v>
      </c>
      <c r="C70" s="50">
        <v>7</v>
      </c>
      <c r="D70" s="49">
        <v>0</v>
      </c>
      <c r="E70" s="48">
        <v>2</v>
      </c>
      <c r="F70" s="47">
        <f>D70+E70</f>
        <v>2</v>
      </c>
      <c r="G70" s="48"/>
      <c r="H70" s="48"/>
      <c r="I70" s="52">
        <f>G70+H70</f>
        <v>0</v>
      </c>
      <c r="J70" s="49"/>
      <c r="K70" s="48"/>
      <c r="L70" s="47">
        <f>J70+K70</f>
        <v>0</v>
      </c>
      <c r="M70" s="49">
        <v>0</v>
      </c>
      <c r="N70" s="48">
        <v>1</v>
      </c>
      <c r="O70" s="52">
        <f>M70+N70</f>
        <v>1</v>
      </c>
      <c r="P70" s="49">
        <v>0</v>
      </c>
      <c r="Q70" s="48">
        <v>1</v>
      </c>
      <c r="R70" s="47">
        <f>P70+Q70</f>
        <v>1</v>
      </c>
      <c r="S70" s="48"/>
      <c r="T70" s="48"/>
      <c r="U70" s="52">
        <f>S70+T70</f>
        <v>0</v>
      </c>
      <c r="V70" s="49"/>
      <c r="W70" s="48"/>
      <c r="X70" s="47">
        <f>V70+W70</f>
        <v>0</v>
      </c>
      <c r="Y70" s="46">
        <f t="shared" ref="Y70:AA71" si="26">D70+G70+J70+M70+P70+S70+V70</f>
        <v>0</v>
      </c>
      <c r="Z70" s="46">
        <f t="shared" si="26"/>
        <v>4</v>
      </c>
      <c r="AA70" s="45">
        <f t="shared" si="26"/>
        <v>4</v>
      </c>
    </row>
    <row r="71" spans="1:27" s="1" customFormat="1" ht="13.5" thickBot="1">
      <c r="A71" s="27" t="s">
        <v>88</v>
      </c>
      <c r="B71" s="95">
        <v>3500</v>
      </c>
      <c r="C71" s="95">
        <v>8</v>
      </c>
      <c r="D71" s="49"/>
      <c r="E71" s="48"/>
      <c r="F71" s="47">
        <f>D71+E71</f>
        <v>0</v>
      </c>
      <c r="G71" s="94"/>
      <c r="H71" s="94"/>
      <c r="I71" s="93">
        <f>G71+H71</f>
        <v>0</v>
      </c>
      <c r="J71" s="49"/>
      <c r="K71" s="48"/>
      <c r="L71" s="47">
        <f>J71+K71</f>
        <v>0</v>
      </c>
      <c r="M71" s="49"/>
      <c r="N71" s="94"/>
      <c r="O71" s="93">
        <f>M71+N71</f>
        <v>0</v>
      </c>
      <c r="P71" s="49">
        <v>1</v>
      </c>
      <c r="Q71" s="48">
        <v>0</v>
      </c>
      <c r="R71" s="47">
        <f>P71+Q71</f>
        <v>1</v>
      </c>
      <c r="S71" s="94"/>
      <c r="T71" s="94"/>
      <c r="U71" s="93">
        <f>S71+T71</f>
        <v>0</v>
      </c>
      <c r="V71" s="49"/>
      <c r="W71" s="48"/>
      <c r="X71" s="47">
        <f>V71+W71</f>
        <v>0</v>
      </c>
      <c r="Y71" s="46">
        <f t="shared" si="26"/>
        <v>1</v>
      </c>
      <c r="Z71" s="128">
        <f t="shared" si="26"/>
        <v>0</v>
      </c>
      <c r="AA71" s="45">
        <f t="shared" si="26"/>
        <v>1</v>
      </c>
    </row>
    <row r="72" spans="1:27" s="1" customFormat="1" ht="13.5" thickBot="1">
      <c r="A72" s="60" t="s">
        <v>87</v>
      </c>
      <c r="B72" s="59"/>
      <c r="C72" s="59"/>
      <c r="D72" s="89">
        <f t="shared" ref="D72:X72" si="27">SUBTOTAL(9,D70:D71)</f>
        <v>0</v>
      </c>
      <c r="E72" s="88">
        <f t="shared" si="27"/>
        <v>2</v>
      </c>
      <c r="F72" s="87">
        <f t="shared" si="27"/>
        <v>2</v>
      </c>
      <c r="G72" s="89">
        <f t="shared" si="27"/>
        <v>0</v>
      </c>
      <c r="H72" s="88">
        <f t="shared" si="27"/>
        <v>0</v>
      </c>
      <c r="I72" s="88">
        <f t="shared" si="27"/>
        <v>0</v>
      </c>
      <c r="J72" s="89">
        <f t="shared" si="27"/>
        <v>0</v>
      </c>
      <c r="K72" s="88">
        <f t="shared" si="27"/>
        <v>0</v>
      </c>
      <c r="L72" s="87">
        <f t="shared" si="27"/>
        <v>0</v>
      </c>
      <c r="M72" s="89">
        <f t="shared" si="27"/>
        <v>0</v>
      </c>
      <c r="N72" s="88">
        <f t="shared" si="27"/>
        <v>1</v>
      </c>
      <c r="O72" s="88">
        <f t="shared" si="27"/>
        <v>1</v>
      </c>
      <c r="P72" s="89">
        <f t="shared" si="27"/>
        <v>1</v>
      </c>
      <c r="Q72" s="88">
        <f t="shared" si="27"/>
        <v>1</v>
      </c>
      <c r="R72" s="87">
        <f t="shared" si="27"/>
        <v>2</v>
      </c>
      <c r="S72" s="89">
        <f t="shared" si="27"/>
        <v>0</v>
      </c>
      <c r="T72" s="88">
        <f t="shared" si="27"/>
        <v>0</v>
      </c>
      <c r="U72" s="88">
        <f t="shared" si="27"/>
        <v>0</v>
      </c>
      <c r="V72" s="89">
        <f t="shared" si="27"/>
        <v>0</v>
      </c>
      <c r="W72" s="88">
        <f t="shared" si="27"/>
        <v>0</v>
      </c>
      <c r="X72" s="87">
        <f t="shared" si="27"/>
        <v>0</v>
      </c>
      <c r="Y72" s="86">
        <f>D72+G72+J72+M72+P72+S72+V72</f>
        <v>1</v>
      </c>
      <c r="Z72" s="86">
        <f>E72+H72+K72+N72+Q72+T72+W72</f>
        <v>4</v>
      </c>
      <c r="AA72" s="85">
        <f>SUBTOTAL(9,AA70:AA71)</f>
        <v>5</v>
      </c>
    </row>
    <row r="73" spans="1:27" ht="13.5" thickBot="1">
      <c r="A73" s="27"/>
      <c r="B73" s="26"/>
      <c r="C73" s="26"/>
      <c r="D73" s="169"/>
      <c r="E73" s="168"/>
      <c r="F73" s="41"/>
      <c r="G73" s="98"/>
      <c r="H73" s="98"/>
      <c r="I73" s="98"/>
      <c r="J73" s="43"/>
      <c r="K73" s="42"/>
      <c r="L73" s="41"/>
      <c r="M73" s="43"/>
      <c r="N73" s="98"/>
      <c r="O73" s="98"/>
      <c r="P73" s="43"/>
      <c r="Q73" s="42"/>
      <c r="R73" s="41"/>
      <c r="S73" s="98"/>
      <c r="T73" s="98"/>
      <c r="U73" s="98"/>
      <c r="V73" s="43"/>
      <c r="W73" s="42"/>
      <c r="X73" s="41"/>
      <c r="Y73" s="97"/>
      <c r="Z73" s="97"/>
      <c r="AA73" s="39"/>
    </row>
    <row r="74" spans="1:27" s="1" customFormat="1" ht="13.5" thickBot="1">
      <c r="A74" s="165" t="s">
        <v>86</v>
      </c>
      <c r="B74" s="167"/>
      <c r="C74" s="167"/>
      <c r="D74" s="166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4"/>
      <c r="AA74" s="163"/>
    </row>
    <row r="75" spans="1:27" s="1" customFormat="1">
      <c r="A75" s="104" t="s">
        <v>5</v>
      </c>
      <c r="B75" s="26"/>
      <c r="C75" s="26">
        <v>7</v>
      </c>
      <c r="D75" s="16">
        <f t="shared" ref="D75:AA75" si="28">D56+D65+D70</f>
        <v>43</v>
      </c>
      <c r="E75" s="11">
        <f t="shared" si="28"/>
        <v>82</v>
      </c>
      <c r="F75" s="11">
        <f t="shared" si="28"/>
        <v>125</v>
      </c>
      <c r="G75" s="162">
        <f t="shared" si="28"/>
        <v>3</v>
      </c>
      <c r="H75" s="161">
        <f t="shared" si="28"/>
        <v>0</v>
      </c>
      <c r="I75" s="160">
        <f t="shared" si="28"/>
        <v>3</v>
      </c>
      <c r="J75" s="11">
        <f t="shared" si="28"/>
        <v>1</v>
      </c>
      <c r="K75" s="11">
        <f t="shared" si="28"/>
        <v>0</v>
      </c>
      <c r="L75" s="11">
        <f t="shared" si="28"/>
        <v>1</v>
      </c>
      <c r="M75" s="162">
        <f t="shared" si="28"/>
        <v>5</v>
      </c>
      <c r="N75" s="161">
        <f t="shared" si="28"/>
        <v>12</v>
      </c>
      <c r="O75" s="160">
        <f t="shared" si="28"/>
        <v>17</v>
      </c>
      <c r="P75" s="11">
        <f t="shared" si="28"/>
        <v>0</v>
      </c>
      <c r="Q75" s="11">
        <f t="shared" si="28"/>
        <v>5</v>
      </c>
      <c r="R75" s="11">
        <f t="shared" si="28"/>
        <v>5</v>
      </c>
      <c r="S75" s="162">
        <f t="shared" si="28"/>
        <v>9</v>
      </c>
      <c r="T75" s="161">
        <f t="shared" si="28"/>
        <v>6</v>
      </c>
      <c r="U75" s="160">
        <f t="shared" si="28"/>
        <v>15</v>
      </c>
      <c r="V75" s="11">
        <f t="shared" si="28"/>
        <v>4</v>
      </c>
      <c r="W75" s="11">
        <f t="shared" si="28"/>
        <v>5</v>
      </c>
      <c r="X75" s="11">
        <f t="shared" si="28"/>
        <v>9</v>
      </c>
      <c r="Y75" s="159">
        <f t="shared" si="28"/>
        <v>65</v>
      </c>
      <c r="Z75" s="158">
        <f t="shared" si="28"/>
        <v>110</v>
      </c>
      <c r="AA75" s="157">
        <f t="shared" si="28"/>
        <v>175</v>
      </c>
    </row>
    <row r="76" spans="1:27" s="1" customFormat="1" ht="13.5" thickBot="1">
      <c r="A76" s="104" t="s">
        <v>57</v>
      </c>
      <c r="B76" s="26"/>
      <c r="C76" s="119">
        <v>8</v>
      </c>
      <c r="D76" s="141">
        <f t="shared" ref="D76:AA76" si="29">D57+D60+D62+D64+D66+D67+D71</f>
        <v>0</v>
      </c>
      <c r="E76" s="141">
        <f t="shared" si="29"/>
        <v>0</v>
      </c>
      <c r="F76" s="141">
        <f t="shared" si="29"/>
        <v>0</v>
      </c>
      <c r="G76" s="16">
        <f t="shared" si="29"/>
        <v>0</v>
      </c>
      <c r="H76" s="11">
        <f t="shared" si="29"/>
        <v>0</v>
      </c>
      <c r="I76" s="10">
        <f t="shared" si="29"/>
        <v>0</v>
      </c>
      <c r="J76" s="141">
        <f t="shared" si="29"/>
        <v>0</v>
      </c>
      <c r="K76" s="141">
        <f t="shared" si="29"/>
        <v>0</v>
      </c>
      <c r="L76" s="141">
        <f t="shared" si="29"/>
        <v>0</v>
      </c>
      <c r="M76" s="16">
        <f t="shared" si="29"/>
        <v>0</v>
      </c>
      <c r="N76" s="11">
        <f t="shared" si="29"/>
        <v>0</v>
      </c>
      <c r="O76" s="10">
        <f t="shared" si="29"/>
        <v>0</v>
      </c>
      <c r="P76" s="141">
        <f t="shared" si="29"/>
        <v>1</v>
      </c>
      <c r="Q76" s="141">
        <f t="shared" si="29"/>
        <v>0</v>
      </c>
      <c r="R76" s="141">
        <f t="shared" si="29"/>
        <v>1</v>
      </c>
      <c r="S76" s="16">
        <f t="shared" si="29"/>
        <v>1</v>
      </c>
      <c r="T76" s="11">
        <f t="shared" si="29"/>
        <v>0</v>
      </c>
      <c r="U76" s="10">
        <f t="shared" si="29"/>
        <v>1</v>
      </c>
      <c r="V76" s="141">
        <f t="shared" si="29"/>
        <v>0</v>
      </c>
      <c r="W76" s="141">
        <f t="shared" si="29"/>
        <v>0</v>
      </c>
      <c r="X76" s="141">
        <f t="shared" si="29"/>
        <v>0</v>
      </c>
      <c r="Y76" s="16">
        <f t="shared" si="29"/>
        <v>2</v>
      </c>
      <c r="Z76" s="11">
        <f t="shared" si="29"/>
        <v>0</v>
      </c>
      <c r="AA76" s="10">
        <f t="shared" si="29"/>
        <v>2</v>
      </c>
    </row>
    <row r="77" spans="1:27" s="1" customFormat="1" ht="13.5" thickBot="1">
      <c r="A77" s="155" t="s">
        <v>0</v>
      </c>
      <c r="B77" s="156"/>
      <c r="C77" s="156"/>
      <c r="D77" s="155">
        <f t="shared" ref="D77:X77" si="30">SUBTOTAL(9,D54:D74)</f>
        <v>43</v>
      </c>
      <c r="E77" s="153">
        <f t="shared" si="30"/>
        <v>82</v>
      </c>
      <c r="F77" s="153">
        <f t="shared" si="30"/>
        <v>125</v>
      </c>
      <c r="G77" s="155">
        <f t="shared" si="30"/>
        <v>3</v>
      </c>
      <c r="H77" s="153">
        <f t="shared" si="30"/>
        <v>0</v>
      </c>
      <c r="I77" s="154">
        <f t="shared" si="30"/>
        <v>3</v>
      </c>
      <c r="J77" s="153">
        <f t="shared" si="30"/>
        <v>1</v>
      </c>
      <c r="K77" s="153">
        <f t="shared" si="30"/>
        <v>0</v>
      </c>
      <c r="L77" s="153">
        <f t="shared" si="30"/>
        <v>1</v>
      </c>
      <c r="M77" s="155">
        <f t="shared" si="30"/>
        <v>5</v>
      </c>
      <c r="N77" s="153">
        <f t="shared" si="30"/>
        <v>12</v>
      </c>
      <c r="O77" s="154">
        <f t="shared" si="30"/>
        <v>17</v>
      </c>
      <c r="P77" s="153">
        <f t="shared" si="30"/>
        <v>1</v>
      </c>
      <c r="Q77" s="153">
        <f t="shared" si="30"/>
        <v>5</v>
      </c>
      <c r="R77" s="153">
        <f t="shared" si="30"/>
        <v>6</v>
      </c>
      <c r="S77" s="155">
        <f t="shared" si="30"/>
        <v>10</v>
      </c>
      <c r="T77" s="153">
        <f t="shared" si="30"/>
        <v>6</v>
      </c>
      <c r="U77" s="154">
        <f t="shared" si="30"/>
        <v>16</v>
      </c>
      <c r="V77" s="153">
        <f t="shared" si="30"/>
        <v>4</v>
      </c>
      <c r="W77" s="153">
        <f t="shared" si="30"/>
        <v>5</v>
      </c>
      <c r="X77" s="153">
        <f t="shared" si="30"/>
        <v>9</v>
      </c>
      <c r="Y77" s="152">
        <f>SUM(Y75:Y76)</f>
        <v>67</v>
      </c>
      <c r="Z77" s="151">
        <f>SUM(Z75:Z76)</f>
        <v>110</v>
      </c>
      <c r="AA77" s="150">
        <f>SUBTOTAL(9,AA54:AA74)</f>
        <v>177</v>
      </c>
    </row>
    <row r="78" spans="1:27" s="54" customFormat="1" ht="13.5" thickBot="1">
      <c r="A78" s="60"/>
      <c r="B78" s="59"/>
      <c r="C78" s="5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6"/>
      <c r="Z78" s="56"/>
      <c r="AA78" s="55"/>
    </row>
    <row r="79" spans="1:27" s="1" customFormat="1" ht="13.5" thickBot="1">
      <c r="A79" s="233" t="s">
        <v>85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5"/>
    </row>
    <row r="80" spans="1:27">
      <c r="A80" s="149" t="s">
        <v>84</v>
      </c>
      <c r="B80" s="13"/>
      <c r="C80" s="13"/>
      <c r="D80" s="43"/>
      <c r="E80" s="42"/>
      <c r="F80" s="41"/>
      <c r="G80" s="42"/>
      <c r="H80" s="42"/>
      <c r="I80" s="42"/>
      <c r="J80" s="43"/>
      <c r="K80" s="42"/>
      <c r="L80" s="41"/>
      <c r="M80" s="43"/>
      <c r="N80" s="42"/>
      <c r="O80" s="42"/>
      <c r="P80" s="43"/>
      <c r="Q80" s="42"/>
      <c r="R80" s="41"/>
      <c r="S80" s="42"/>
      <c r="T80" s="42"/>
      <c r="U80" s="42"/>
      <c r="V80" s="43"/>
      <c r="W80" s="42"/>
      <c r="X80" s="41"/>
      <c r="Y80" s="40"/>
      <c r="Z80" s="40"/>
      <c r="AA80" s="39"/>
    </row>
    <row r="81" spans="1:27" s="1" customFormat="1">
      <c r="A81" s="27" t="s">
        <v>83</v>
      </c>
      <c r="B81" s="50">
        <v>4400</v>
      </c>
      <c r="C81" s="50">
        <v>7</v>
      </c>
      <c r="D81" s="49">
        <v>96</v>
      </c>
      <c r="E81" s="48">
        <v>16</v>
      </c>
      <c r="F81" s="47">
        <f>D81+E81</f>
        <v>112</v>
      </c>
      <c r="G81" s="48">
        <v>6</v>
      </c>
      <c r="H81" s="48">
        <v>0</v>
      </c>
      <c r="I81" s="52">
        <f>G81+H81</f>
        <v>6</v>
      </c>
      <c r="J81" s="49">
        <v>3</v>
      </c>
      <c r="K81" s="48">
        <v>0</v>
      </c>
      <c r="L81" s="47">
        <f>J81+K81</f>
        <v>3</v>
      </c>
      <c r="M81" s="49">
        <v>2</v>
      </c>
      <c r="N81" s="48">
        <v>0</v>
      </c>
      <c r="O81" s="52">
        <f>M81+N81</f>
        <v>2</v>
      </c>
      <c r="P81" s="49">
        <v>3</v>
      </c>
      <c r="Q81" s="48">
        <v>0</v>
      </c>
      <c r="R81" s="47">
        <f>P81+Q81</f>
        <v>3</v>
      </c>
      <c r="S81" s="48">
        <v>2</v>
      </c>
      <c r="T81" s="48">
        <v>1</v>
      </c>
      <c r="U81" s="52">
        <f>S81+T81</f>
        <v>3</v>
      </c>
      <c r="V81" s="49">
        <v>6</v>
      </c>
      <c r="W81" s="48">
        <v>0</v>
      </c>
      <c r="X81" s="47">
        <f>V81+W81</f>
        <v>6</v>
      </c>
      <c r="Y81" s="46">
        <f t="shared" ref="Y81:AA82" si="31">D81+G81+J81+M81+P81+S81+V81</f>
        <v>118</v>
      </c>
      <c r="Z81" s="46">
        <f t="shared" si="31"/>
        <v>17</v>
      </c>
      <c r="AA81" s="45">
        <f t="shared" si="31"/>
        <v>135</v>
      </c>
    </row>
    <row r="82" spans="1:27" s="1" customFormat="1" ht="13.5" thickBot="1">
      <c r="A82" s="44" t="s">
        <v>82</v>
      </c>
      <c r="B82" s="50">
        <v>4950</v>
      </c>
      <c r="C82" s="50">
        <v>9</v>
      </c>
      <c r="D82" s="49">
        <v>2</v>
      </c>
      <c r="E82" s="48">
        <v>1</v>
      </c>
      <c r="F82" s="47">
        <f>D82+E82</f>
        <v>3</v>
      </c>
      <c r="G82" s="48">
        <v>1</v>
      </c>
      <c r="H82" s="48">
        <v>0</v>
      </c>
      <c r="I82" s="52">
        <f>G82+H82</f>
        <v>1</v>
      </c>
      <c r="J82" s="49"/>
      <c r="K82" s="48"/>
      <c r="L82" s="52">
        <f>J82+K82</f>
        <v>0</v>
      </c>
      <c r="M82" s="49"/>
      <c r="N82" s="48"/>
      <c r="O82" s="52">
        <f>M82+N82</f>
        <v>0</v>
      </c>
      <c r="P82" s="49">
        <v>1</v>
      </c>
      <c r="Q82" s="48">
        <v>0</v>
      </c>
      <c r="R82" s="47">
        <f>P82+Q82</f>
        <v>1</v>
      </c>
      <c r="S82" s="48"/>
      <c r="T82" s="48"/>
      <c r="U82" s="52">
        <f>S82+T82</f>
        <v>0</v>
      </c>
      <c r="V82" s="49"/>
      <c r="W82" s="48"/>
      <c r="X82" s="47">
        <f>V82+W82</f>
        <v>0</v>
      </c>
      <c r="Y82" s="46">
        <f t="shared" si="31"/>
        <v>4</v>
      </c>
      <c r="Z82" s="46">
        <f t="shared" si="31"/>
        <v>1</v>
      </c>
      <c r="AA82" s="45">
        <f t="shared" si="31"/>
        <v>5</v>
      </c>
    </row>
    <row r="83" spans="1:27" s="1" customFormat="1" ht="13.5" thickBot="1">
      <c r="A83" s="57" t="s">
        <v>81</v>
      </c>
      <c r="B83" s="59"/>
      <c r="C83" s="59"/>
      <c r="D83" s="89">
        <f t="shared" ref="D83:X83" si="32">SUBTOTAL(9,D81:D82)</f>
        <v>98</v>
      </c>
      <c r="E83" s="88">
        <f t="shared" si="32"/>
        <v>17</v>
      </c>
      <c r="F83" s="87">
        <f t="shared" si="32"/>
        <v>115</v>
      </c>
      <c r="G83" s="89">
        <f t="shared" si="32"/>
        <v>7</v>
      </c>
      <c r="H83" s="88">
        <f t="shared" si="32"/>
        <v>0</v>
      </c>
      <c r="I83" s="87">
        <f t="shared" si="32"/>
        <v>7</v>
      </c>
      <c r="J83" s="89">
        <f t="shared" si="32"/>
        <v>3</v>
      </c>
      <c r="K83" s="88">
        <f t="shared" si="32"/>
        <v>0</v>
      </c>
      <c r="L83" s="87">
        <f t="shared" si="32"/>
        <v>3</v>
      </c>
      <c r="M83" s="89">
        <f t="shared" si="32"/>
        <v>2</v>
      </c>
      <c r="N83" s="88">
        <f t="shared" si="32"/>
        <v>0</v>
      </c>
      <c r="O83" s="87">
        <f t="shared" si="32"/>
        <v>2</v>
      </c>
      <c r="P83" s="89">
        <f t="shared" si="32"/>
        <v>4</v>
      </c>
      <c r="Q83" s="88">
        <f t="shared" si="32"/>
        <v>0</v>
      </c>
      <c r="R83" s="87">
        <f t="shared" si="32"/>
        <v>4</v>
      </c>
      <c r="S83" s="89">
        <f t="shared" si="32"/>
        <v>2</v>
      </c>
      <c r="T83" s="88">
        <f t="shared" si="32"/>
        <v>1</v>
      </c>
      <c r="U83" s="87">
        <f t="shared" si="32"/>
        <v>3</v>
      </c>
      <c r="V83" s="89">
        <f t="shared" si="32"/>
        <v>6</v>
      </c>
      <c r="W83" s="88">
        <f t="shared" si="32"/>
        <v>0</v>
      </c>
      <c r="X83" s="87">
        <f t="shared" si="32"/>
        <v>6</v>
      </c>
      <c r="Y83" s="129">
        <f>D83+G83+J83+M83+P83+S83+V83</f>
        <v>122</v>
      </c>
      <c r="Z83" s="86">
        <f>E83+H83+K83+N83+Q83+T83+W83</f>
        <v>18</v>
      </c>
      <c r="AA83" s="85">
        <f>SUBTOTAL(9,AA81:AA82)</f>
        <v>140</v>
      </c>
    </row>
    <row r="84" spans="1:27">
      <c r="A84" s="14"/>
      <c r="B84" s="13"/>
      <c r="C84" s="13"/>
      <c r="D84" s="43"/>
      <c r="E84" s="42"/>
      <c r="F84" s="41"/>
      <c r="G84" s="42"/>
      <c r="H84" s="42"/>
      <c r="I84" s="42"/>
      <c r="J84" s="43"/>
      <c r="K84" s="42"/>
      <c r="L84" s="41"/>
      <c r="M84" s="43"/>
      <c r="N84" s="42"/>
      <c r="O84" s="42"/>
      <c r="P84" s="43"/>
      <c r="Q84" s="42"/>
      <c r="R84" s="41"/>
      <c r="S84" s="42"/>
      <c r="T84" s="42"/>
      <c r="U84" s="42"/>
      <c r="V84" s="43"/>
      <c r="W84" s="42"/>
      <c r="X84" s="41"/>
      <c r="Y84" s="40"/>
      <c r="Z84" s="40"/>
      <c r="AA84" s="39"/>
    </row>
    <row r="85" spans="1:27" s="148" customFormat="1">
      <c r="A85" s="14" t="s">
        <v>80</v>
      </c>
      <c r="B85" s="13">
        <v>4600</v>
      </c>
      <c r="C85" s="12">
        <v>7</v>
      </c>
      <c r="D85" s="126"/>
      <c r="E85" s="126"/>
      <c r="F85" s="10">
        <f>D85+E85</f>
        <v>0</v>
      </c>
      <c r="G85" s="126"/>
      <c r="H85" s="126"/>
      <c r="I85" s="10">
        <f>G85+H85</f>
        <v>0</v>
      </c>
      <c r="J85" s="126"/>
      <c r="K85" s="126"/>
      <c r="L85" s="10">
        <f>J85+K85</f>
        <v>0</v>
      </c>
      <c r="M85" s="14"/>
      <c r="N85" s="14"/>
      <c r="O85" s="10">
        <f>M85+N85</f>
        <v>0</v>
      </c>
      <c r="P85" s="14"/>
      <c r="Q85" s="14"/>
      <c r="R85" s="10">
        <f>P85+Q85</f>
        <v>0</v>
      </c>
      <c r="S85" s="14"/>
      <c r="T85" s="14"/>
      <c r="U85" s="10">
        <f>S85+T85</f>
        <v>0</v>
      </c>
      <c r="V85" s="126"/>
      <c r="W85" s="126"/>
      <c r="X85" s="10">
        <f>V85+W85</f>
        <v>0</v>
      </c>
      <c r="Y85" s="9">
        <f>D85+G85+J85+M85+P85+S85+V85</f>
        <v>0</v>
      </c>
      <c r="Z85" s="9">
        <f>E85+H85+K85+N85+Q85+T85+W85</f>
        <v>0</v>
      </c>
      <c r="AA85" s="10">
        <f>F85+I85+L85+O85+R85+U85+X85</f>
        <v>0</v>
      </c>
    </row>
    <row r="86" spans="1:27">
      <c r="A86" s="14"/>
      <c r="B86" s="13"/>
      <c r="C86" s="13"/>
      <c r="D86" s="43"/>
      <c r="E86" s="42"/>
      <c r="F86" s="41"/>
      <c r="G86" s="42"/>
      <c r="H86" s="42"/>
      <c r="I86" s="42"/>
      <c r="J86" s="43"/>
      <c r="K86" s="42"/>
      <c r="L86" s="41"/>
      <c r="M86" s="43"/>
      <c r="N86" s="42"/>
      <c r="O86" s="42"/>
      <c r="P86" s="43"/>
      <c r="Q86" s="42"/>
      <c r="R86" s="41"/>
      <c r="S86" s="42"/>
      <c r="T86" s="42"/>
      <c r="U86" s="42"/>
      <c r="V86" s="43"/>
      <c r="W86" s="42"/>
      <c r="X86" s="41"/>
      <c r="Y86" s="40"/>
      <c r="Z86" s="40"/>
      <c r="AA86" s="39"/>
    </row>
    <row r="87" spans="1:27" s="1" customFormat="1">
      <c r="A87" s="27" t="s">
        <v>79</v>
      </c>
      <c r="B87" s="95">
        <v>4610</v>
      </c>
      <c r="C87" s="95">
        <v>7</v>
      </c>
      <c r="D87" s="49">
        <v>16</v>
      </c>
      <c r="E87" s="48">
        <v>9</v>
      </c>
      <c r="F87" s="47">
        <f>D87+E87</f>
        <v>25</v>
      </c>
      <c r="G87" s="94"/>
      <c r="H87" s="94"/>
      <c r="I87" s="93">
        <f>G87+H87</f>
        <v>0</v>
      </c>
      <c r="J87" s="49"/>
      <c r="K87" s="48"/>
      <c r="L87" s="47">
        <f>J87+K87</f>
        <v>0</v>
      </c>
      <c r="M87" s="49"/>
      <c r="N87" s="94"/>
      <c r="O87" s="93">
        <f>M87+N87</f>
        <v>0</v>
      </c>
      <c r="P87" s="49">
        <v>0</v>
      </c>
      <c r="Q87" s="48">
        <v>1</v>
      </c>
      <c r="R87" s="47">
        <f>P87+Q87</f>
        <v>1</v>
      </c>
      <c r="S87" s="94"/>
      <c r="T87" s="94"/>
      <c r="U87" s="93">
        <f>S87+T87</f>
        <v>0</v>
      </c>
      <c r="V87" s="49">
        <v>2</v>
      </c>
      <c r="W87" s="48">
        <v>0</v>
      </c>
      <c r="X87" s="47">
        <f>V87+W87</f>
        <v>2</v>
      </c>
      <c r="Y87" s="128">
        <f t="shared" ref="Y87:AA91" si="33">D87+G87+J87+M87+P87+S87+V87</f>
        <v>18</v>
      </c>
      <c r="Z87" s="128">
        <f t="shared" si="33"/>
        <v>10</v>
      </c>
      <c r="AA87" s="45">
        <f t="shared" si="33"/>
        <v>28</v>
      </c>
    </row>
    <row r="88" spans="1:27" s="1" customFormat="1">
      <c r="A88" s="27" t="s">
        <v>78</v>
      </c>
      <c r="B88" s="95" t="s">
        <v>77</v>
      </c>
      <c r="C88" s="95">
        <v>8</v>
      </c>
      <c r="D88" s="49">
        <v>51</v>
      </c>
      <c r="E88" s="48">
        <v>19</v>
      </c>
      <c r="F88" s="47">
        <f>D88+E88</f>
        <v>70</v>
      </c>
      <c r="G88" s="94">
        <v>4</v>
      </c>
      <c r="H88" s="94">
        <v>1</v>
      </c>
      <c r="I88" s="93">
        <f>G88+H88</f>
        <v>5</v>
      </c>
      <c r="J88" s="49">
        <v>1</v>
      </c>
      <c r="K88" s="48">
        <v>0</v>
      </c>
      <c r="L88" s="47">
        <f>J88+K88</f>
        <v>1</v>
      </c>
      <c r="M88" s="49"/>
      <c r="N88" s="94"/>
      <c r="O88" s="93">
        <f>M88+N88</f>
        <v>0</v>
      </c>
      <c r="P88" s="49">
        <v>1</v>
      </c>
      <c r="Q88" s="48">
        <v>0</v>
      </c>
      <c r="R88" s="47">
        <f>P88+Q88</f>
        <v>1</v>
      </c>
      <c r="S88" s="94"/>
      <c r="T88" s="94"/>
      <c r="U88" s="93">
        <f>S88+T88</f>
        <v>0</v>
      </c>
      <c r="V88" s="49">
        <v>4</v>
      </c>
      <c r="W88" s="48">
        <v>1</v>
      </c>
      <c r="X88" s="47">
        <f>V88+W88</f>
        <v>5</v>
      </c>
      <c r="Y88" s="128">
        <f t="shared" si="33"/>
        <v>61</v>
      </c>
      <c r="Z88" s="128">
        <f t="shared" si="33"/>
        <v>21</v>
      </c>
      <c r="AA88" s="45">
        <f t="shared" si="33"/>
        <v>82</v>
      </c>
    </row>
    <row r="89" spans="1:27" s="1" customFormat="1">
      <c r="A89" s="27" t="s">
        <v>76</v>
      </c>
      <c r="B89" s="95">
        <v>4660</v>
      </c>
      <c r="C89" s="95">
        <v>6</v>
      </c>
      <c r="D89" s="49">
        <v>63</v>
      </c>
      <c r="E89" s="48">
        <v>20</v>
      </c>
      <c r="F89" s="47">
        <f>D89+E89</f>
        <v>83</v>
      </c>
      <c r="G89" s="94">
        <v>4</v>
      </c>
      <c r="H89" s="94">
        <v>1</v>
      </c>
      <c r="I89" s="93">
        <f>G89+H89</f>
        <v>5</v>
      </c>
      <c r="J89" s="49">
        <v>1</v>
      </c>
      <c r="K89" s="48">
        <v>0</v>
      </c>
      <c r="L89" s="47">
        <f>J89+K89</f>
        <v>1</v>
      </c>
      <c r="M89" s="49"/>
      <c r="N89" s="94"/>
      <c r="O89" s="93">
        <f>M89+N89</f>
        <v>0</v>
      </c>
      <c r="P89" s="49">
        <v>1</v>
      </c>
      <c r="Q89" s="48">
        <v>1</v>
      </c>
      <c r="R89" s="47">
        <f>P89+Q89</f>
        <v>2</v>
      </c>
      <c r="S89" s="94"/>
      <c r="T89" s="94"/>
      <c r="U89" s="93">
        <f>S89+T89</f>
        <v>0</v>
      </c>
      <c r="V89" s="49">
        <v>5</v>
      </c>
      <c r="W89" s="48">
        <v>1</v>
      </c>
      <c r="X89" s="47">
        <f>V89+W89</f>
        <v>6</v>
      </c>
      <c r="Y89" s="128">
        <f t="shared" si="33"/>
        <v>74</v>
      </c>
      <c r="Z89" s="128">
        <f t="shared" si="33"/>
        <v>23</v>
      </c>
      <c r="AA89" s="45">
        <f t="shared" si="33"/>
        <v>97</v>
      </c>
    </row>
    <row r="90" spans="1:27" s="1" customFormat="1">
      <c r="A90" s="27" t="s">
        <v>75</v>
      </c>
      <c r="B90" s="95">
        <v>4670</v>
      </c>
      <c r="C90" s="95">
        <v>8</v>
      </c>
      <c r="D90" s="49">
        <v>1</v>
      </c>
      <c r="E90" s="48">
        <v>0</v>
      </c>
      <c r="F90" s="47">
        <f>D90+E90</f>
        <v>1</v>
      </c>
      <c r="G90" s="94"/>
      <c r="H90" s="94"/>
      <c r="I90" s="47">
        <f>G90+H90</f>
        <v>0</v>
      </c>
      <c r="J90" s="49"/>
      <c r="K90" s="48"/>
      <c r="L90" s="47">
        <f>J90+K90</f>
        <v>0</v>
      </c>
      <c r="M90" s="49"/>
      <c r="N90" s="94"/>
      <c r="O90" s="47">
        <f>M90+N90</f>
        <v>0</v>
      </c>
      <c r="P90" s="49"/>
      <c r="Q90" s="48"/>
      <c r="R90" s="47">
        <f>P90+Q90</f>
        <v>0</v>
      </c>
      <c r="S90" s="94"/>
      <c r="T90" s="94"/>
      <c r="U90" s="47">
        <f>S90+T90</f>
        <v>0</v>
      </c>
      <c r="V90" s="49"/>
      <c r="W90" s="48"/>
      <c r="X90" s="47">
        <f>V90+W90</f>
        <v>0</v>
      </c>
      <c r="Y90" s="128">
        <f t="shared" si="33"/>
        <v>1</v>
      </c>
      <c r="Z90" s="128">
        <f t="shared" si="33"/>
        <v>0</v>
      </c>
      <c r="AA90" s="45">
        <f t="shared" si="33"/>
        <v>1</v>
      </c>
    </row>
    <row r="91" spans="1:27" s="1" customFormat="1" ht="13.5" thickBot="1">
      <c r="A91" s="27" t="s">
        <v>74</v>
      </c>
      <c r="B91" s="95">
        <v>4951</v>
      </c>
      <c r="C91" s="95">
        <v>9</v>
      </c>
      <c r="D91" s="49">
        <v>6</v>
      </c>
      <c r="E91" s="48">
        <v>1</v>
      </c>
      <c r="F91" s="47">
        <f>D91+E91</f>
        <v>7</v>
      </c>
      <c r="G91" s="94">
        <v>1</v>
      </c>
      <c r="H91" s="94">
        <v>0</v>
      </c>
      <c r="I91" s="93">
        <f>G91+H91</f>
        <v>1</v>
      </c>
      <c r="J91" s="49"/>
      <c r="K91" s="48"/>
      <c r="L91" s="47">
        <f>J91+K91</f>
        <v>0</v>
      </c>
      <c r="M91" s="49"/>
      <c r="N91" s="94"/>
      <c r="O91" s="93">
        <f>M91+N91</f>
        <v>0</v>
      </c>
      <c r="P91" s="49"/>
      <c r="Q91" s="48"/>
      <c r="R91" s="47">
        <f>P91+Q91</f>
        <v>0</v>
      </c>
      <c r="S91" s="94"/>
      <c r="T91" s="94"/>
      <c r="U91" s="93">
        <f>S91+T91</f>
        <v>0</v>
      </c>
      <c r="V91" s="49"/>
      <c r="W91" s="48"/>
      <c r="X91" s="47">
        <f>V91+W91</f>
        <v>0</v>
      </c>
      <c r="Y91" s="128">
        <f t="shared" si="33"/>
        <v>7</v>
      </c>
      <c r="Z91" s="128">
        <f t="shared" si="33"/>
        <v>1</v>
      </c>
      <c r="AA91" s="45">
        <f t="shared" si="33"/>
        <v>8</v>
      </c>
    </row>
    <row r="92" spans="1:27" s="1" customFormat="1" ht="13.5" thickBot="1">
      <c r="A92" s="60" t="s">
        <v>73</v>
      </c>
      <c r="B92" s="59"/>
      <c r="C92" s="59"/>
      <c r="D92" s="89">
        <f t="shared" ref="D92:X92" si="34">SUBTOTAL(9,D87:D91)</f>
        <v>137</v>
      </c>
      <c r="E92" s="88">
        <f t="shared" si="34"/>
        <v>49</v>
      </c>
      <c r="F92" s="87">
        <f t="shared" si="34"/>
        <v>186</v>
      </c>
      <c r="G92" s="89">
        <f t="shared" si="34"/>
        <v>9</v>
      </c>
      <c r="H92" s="88">
        <f t="shared" si="34"/>
        <v>2</v>
      </c>
      <c r="I92" s="87">
        <f t="shared" si="34"/>
        <v>11</v>
      </c>
      <c r="J92" s="89">
        <f t="shared" si="34"/>
        <v>2</v>
      </c>
      <c r="K92" s="88">
        <f t="shared" si="34"/>
        <v>0</v>
      </c>
      <c r="L92" s="87">
        <f t="shared" si="34"/>
        <v>2</v>
      </c>
      <c r="M92" s="89">
        <f t="shared" si="34"/>
        <v>0</v>
      </c>
      <c r="N92" s="88">
        <f t="shared" si="34"/>
        <v>0</v>
      </c>
      <c r="O92" s="87">
        <f t="shared" si="34"/>
        <v>0</v>
      </c>
      <c r="P92" s="89">
        <f t="shared" si="34"/>
        <v>2</v>
      </c>
      <c r="Q92" s="88">
        <f t="shared" si="34"/>
        <v>2</v>
      </c>
      <c r="R92" s="87">
        <f t="shared" si="34"/>
        <v>4</v>
      </c>
      <c r="S92" s="88">
        <f t="shared" si="34"/>
        <v>0</v>
      </c>
      <c r="T92" s="88">
        <f t="shared" si="34"/>
        <v>0</v>
      </c>
      <c r="U92" s="87">
        <f t="shared" si="34"/>
        <v>0</v>
      </c>
      <c r="V92" s="89">
        <f t="shared" si="34"/>
        <v>11</v>
      </c>
      <c r="W92" s="88">
        <f t="shared" si="34"/>
        <v>2</v>
      </c>
      <c r="X92" s="87">
        <f t="shared" si="34"/>
        <v>13</v>
      </c>
      <c r="Y92" s="129">
        <f>D92+G92+J92+M92+P92+S92+V92</f>
        <v>161</v>
      </c>
      <c r="Z92" s="86">
        <f>E92+H92+K92+N92+Q92+T92+W92</f>
        <v>55</v>
      </c>
      <c r="AA92" s="85">
        <f>SUBTOTAL(9,AA87:AA91)</f>
        <v>216</v>
      </c>
    </row>
    <row r="93" spans="1:27">
      <c r="A93" s="14"/>
      <c r="B93" s="13"/>
      <c r="C93" s="13"/>
      <c r="D93" s="43"/>
      <c r="E93" s="42"/>
      <c r="F93" s="41"/>
      <c r="G93" s="42"/>
      <c r="H93" s="42"/>
      <c r="I93" s="42"/>
      <c r="J93" s="43"/>
      <c r="K93" s="42"/>
      <c r="L93" s="41"/>
      <c r="M93" s="43"/>
      <c r="N93" s="42"/>
      <c r="O93" s="42"/>
      <c r="P93" s="43"/>
      <c r="Q93" s="42"/>
      <c r="R93" s="41"/>
      <c r="S93" s="42"/>
      <c r="T93" s="42"/>
      <c r="U93" s="42"/>
      <c r="V93" s="43"/>
      <c r="W93" s="42"/>
      <c r="X93" s="41"/>
      <c r="Y93" s="40"/>
      <c r="Z93" s="40"/>
      <c r="AA93" s="39"/>
    </row>
    <row r="94" spans="1:27" s="1" customFormat="1">
      <c r="A94" s="44" t="s">
        <v>72</v>
      </c>
      <c r="B94" s="50">
        <v>4700</v>
      </c>
      <c r="C94" s="50">
        <v>7</v>
      </c>
      <c r="D94" s="49">
        <v>41</v>
      </c>
      <c r="E94" s="48">
        <v>2</v>
      </c>
      <c r="F94" s="47">
        <f>D94+E94</f>
        <v>43</v>
      </c>
      <c r="G94" s="48">
        <v>1</v>
      </c>
      <c r="H94" s="48">
        <v>0</v>
      </c>
      <c r="I94" s="52">
        <f>G94+H94</f>
        <v>1</v>
      </c>
      <c r="J94" s="49">
        <v>1</v>
      </c>
      <c r="K94" s="48">
        <v>0</v>
      </c>
      <c r="L94" s="47">
        <f>J94+K94</f>
        <v>1</v>
      </c>
      <c r="M94" s="49">
        <v>0</v>
      </c>
      <c r="N94" s="48">
        <v>1</v>
      </c>
      <c r="O94" s="93">
        <f>M94+N94</f>
        <v>1</v>
      </c>
      <c r="P94" s="49">
        <v>2</v>
      </c>
      <c r="Q94" s="48">
        <v>0</v>
      </c>
      <c r="R94" s="47">
        <f>P94+Q94</f>
        <v>2</v>
      </c>
      <c r="S94" s="48">
        <v>1</v>
      </c>
      <c r="T94" s="48">
        <v>0</v>
      </c>
      <c r="U94" s="52">
        <f>S94+T94</f>
        <v>1</v>
      </c>
      <c r="V94" s="49">
        <v>5</v>
      </c>
      <c r="W94" s="48">
        <v>0</v>
      </c>
      <c r="X94" s="47">
        <f>V94+W94</f>
        <v>5</v>
      </c>
      <c r="Y94" s="46">
        <f t="shared" ref="Y94:AA96" si="35">D94+G94+J94+M94+P94+S94+V94</f>
        <v>51</v>
      </c>
      <c r="Z94" s="46">
        <f t="shared" si="35"/>
        <v>3</v>
      </c>
      <c r="AA94" s="45">
        <f t="shared" si="35"/>
        <v>54</v>
      </c>
    </row>
    <row r="95" spans="1:27" s="1" customFormat="1">
      <c r="A95" s="44" t="s">
        <v>71</v>
      </c>
      <c r="B95" s="50">
        <v>4800</v>
      </c>
      <c r="C95" s="50">
        <v>7</v>
      </c>
      <c r="D95" s="49">
        <v>73</v>
      </c>
      <c r="E95" s="48">
        <v>5</v>
      </c>
      <c r="F95" s="47">
        <f>D95+E95</f>
        <v>78</v>
      </c>
      <c r="G95" s="48">
        <v>3</v>
      </c>
      <c r="H95" s="48">
        <v>0</v>
      </c>
      <c r="I95" s="52">
        <f>G95+H95</f>
        <v>3</v>
      </c>
      <c r="J95" s="49"/>
      <c r="K95" s="48"/>
      <c r="L95" s="47">
        <f>J95+K95</f>
        <v>0</v>
      </c>
      <c r="M95" s="49">
        <v>1</v>
      </c>
      <c r="N95" s="48">
        <v>1</v>
      </c>
      <c r="O95" s="52">
        <f>M95+N95</f>
        <v>2</v>
      </c>
      <c r="P95" s="49"/>
      <c r="Q95" s="48"/>
      <c r="R95" s="47">
        <f>P95+Q95</f>
        <v>0</v>
      </c>
      <c r="S95" s="48">
        <v>0</v>
      </c>
      <c r="T95" s="48">
        <v>1</v>
      </c>
      <c r="U95" s="52">
        <f>S95+T95</f>
        <v>1</v>
      </c>
      <c r="V95" s="49">
        <v>3</v>
      </c>
      <c r="W95" s="48">
        <v>0</v>
      </c>
      <c r="X95" s="47">
        <f>V95+W95</f>
        <v>3</v>
      </c>
      <c r="Y95" s="46">
        <f t="shared" si="35"/>
        <v>80</v>
      </c>
      <c r="Z95" s="46">
        <f t="shared" si="35"/>
        <v>7</v>
      </c>
      <c r="AA95" s="45">
        <f t="shared" si="35"/>
        <v>87</v>
      </c>
    </row>
    <row r="96" spans="1:27" s="1" customFormat="1" ht="13.5" thickBot="1">
      <c r="A96" s="44" t="s">
        <v>70</v>
      </c>
      <c r="B96" s="50">
        <v>4952</v>
      </c>
      <c r="C96" s="50">
        <v>9</v>
      </c>
      <c r="D96" s="49">
        <v>3</v>
      </c>
      <c r="E96" s="48">
        <v>0</v>
      </c>
      <c r="F96" s="47">
        <f>D96+E96</f>
        <v>3</v>
      </c>
      <c r="G96" s="48"/>
      <c r="H96" s="48"/>
      <c r="I96" s="47">
        <f>G96+H96</f>
        <v>0</v>
      </c>
      <c r="J96" s="49"/>
      <c r="K96" s="48"/>
      <c r="L96" s="47">
        <f>J96+K96</f>
        <v>0</v>
      </c>
      <c r="M96" s="49"/>
      <c r="N96" s="48"/>
      <c r="O96" s="47">
        <f>M96+N96</f>
        <v>0</v>
      </c>
      <c r="P96" s="49"/>
      <c r="Q96" s="48"/>
      <c r="R96" s="47">
        <f>P96+Q96</f>
        <v>0</v>
      </c>
      <c r="S96" s="48"/>
      <c r="T96" s="48"/>
      <c r="U96" s="47">
        <f>S96+T96</f>
        <v>0</v>
      </c>
      <c r="V96" s="49"/>
      <c r="W96" s="48"/>
      <c r="X96" s="47">
        <f>V96+W96</f>
        <v>0</v>
      </c>
      <c r="Y96" s="46">
        <f t="shared" si="35"/>
        <v>3</v>
      </c>
      <c r="Z96" s="46">
        <f t="shared" si="35"/>
        <v>0</v>
      </c>
      <c r="AA96" s="45">
        <f t="shared" si="35"/>
        <v>3</v>
      </c>
    </row>
    <row r="97" spans="1:27" s="1" customFormat="1" ht="13.5" thickBot="1">
      <c r="A97" s="57" t="s">
        <v>69</v>
      </c>
      <c r="B97" s="59"/>
      <c r="C97" s="59"/>
      <c r="D97" s="89">
        <f>SUBTOTAL(9,D94:D96)</f>
        <v>117</v>
      </c>
      <c r="E97" s="88">
        <f>SUBTOTAL(9,E94:E96)</f>
        <v>7</v>
      </c>
      <c r="F97" s="87">
        <f t="shared" ref="F97:X97" si="36">SUBTOTAL(9,F94:F95)</f>
        <v>121</v>
      </c>
      <c r="G97" s="88">
        <f t="shared" si="36"/>
        <v>4</v>
      </c>
      <c r="H97" s="88">
        <f t="shared" si="36"/>
        <v>0</v>
      </c>
      <c r="I97" s="88">
        <f t="shared" si="36"/>
        <v>4</v>
      </c>
      <c r="J97" s="89">
        <f t="shared" si="36"/>
        <v>1</v>
      </c>
      <c r="K97" s="88">
        <f t="shared" si="36"/>
        <v>0</v>
      </c>
      <c r="L97" s="87">
        <f t="shared" si="36"/>
        <v>1</v>
      </c>
      <c r="M97" s="89">
        <f t="shared" si="36"/>
        <v>1</v>
      </c>
      <c r="N97" s="88">
        <f t="shared" si="36"/>
        <v>2</v>
      </c>
      <c r="O97" s="88">
        <f t="shared" si="36"/>
        <v>3</v>
      </c>
      <c r="P97" s="89">
        <f t="shared" si="36"/>
        <v>2</v>
      </c>
      <c r="Q97" s="88">
        <f t="shared" si="36"/>
        <v>0</v>
      </c>
      <c r="R97" s="87">
        <f t="shared" si="36"/>
        <v>2</v>
      </c>
      <c r="S97" s="88">
        <f t="shared" si="36"/>
        <v>1</v>
      </c>
      <c r="T97" s="88">
        <f t="shared" si="36"/>
        <v>1</v>
      </c>
      <c r="U97" s="88">
        <f t="shared" si="36"/>
        <v>2</v>
      </c>
      <c r="V97" s="89">
        <f t="shared" si="36"/>
        <v>8</v>
      </c>
      <c r="W97" s="88">
        <f t="shared" si="36"/>
        <v>0</v>
      </c>
      <c r="X97" s="87">
        <f t="shared" si="36"/>
        <v>8</v>
      </c>
      <c r="Y97" s="86">
        <f>D97+G97+J97+M97+P97+S97+V97</f>
        <v>134</v>
      </c>
      <c r="Z97" s="86">
        <f>E97+H97+K97+N97+Q97+T97+W97</f>
        <v>10</v>
      </c>
      <c r="AA97" s="85">
        <f>SUBTOTAL(9,AA94:AA96)</f>
        <v>144</v>
      </c>
    </row>
    <row r="98" spans="1:27">
      <c r="A98" s="27"/>
      <c r="B98" s="26"/>
      <c r="C98" s="26"/>
      <c r="D98" s="43"/>
      <c r="E98" s="42"/>
      <c r="F98" s="41"/>
      <c r="G98" s="98"/>
      <c r="H98" s="98"/>
      <c r="I98" s="98"/>
      <c r="J98" s="43"/>
      <c r="K98" s="42"/>
      <c r="L98" s="41"/>
      <c r="M98" s="43"/>
      <c r="N98" s="98"/>
      <c r="O98" s="98"/>
      <c r="P98" s="43"/>
      <c r="Q98" s="42"/>
      <c r="R98" s="41"/>
      <c r="S98" s="98"/>
      <c r="T98" s="98"/>
      <c r="U98" s="98"/>
      <c r="V98" s="43"/>
      <c r="W98" s="42"/>
      <c r="X98" s="41"/>
      <c r="Y98" s="97"/>
      <c r="Z98" s="97"/>
      <c r="AA98" s="39"/>
    </row>
    <row r="99" spans="1:27" s="99" customFormat="1">
      <c r="A99" s="104" t="s">
        <v>68</v>
      </c>
      <c r="B99" s="26">
        <v>4900</v>
      </c>
      <c r="C99" s="26">
        <v>7</v>
      </c>
      <c r="D99" s="127">
        <v>12</v>
      </c>
      <c r="E99" s="126">
        <v>4</v>
      </c>
      <c r="F99" s="10">
        <f>D99+E99</f>
        <v>16</v>
      </c>
      <c r="G99" s="142">
        <v>5</v>
      </c>
      <c r="H99" s="142">
        <v>1</v>
      </c>
      <c r="I99" s="141">
        <f>G99+H99</f>
        <v>6</v>
      </c>
      <c r="J99" s="127"/>
      <c r="K99" s="126"/>
      <c r="L99" s="10">
        <f>J99+K99</f>
        <v>0</v>
      </c>
      <c r="M99" s="127">
        <v>1</v>
      </c>
      <c r="N99" s="142">
        <v>0</v>
      </c>
      <c r="O99" s="141">
        <f>M99+N99</f>
        <v>1</v>
      </c>
      <c r="P99" s="127"/>
      <c r="Q99" s="126"/>
      <c r="R99" s="10">
        <f>P99+Q99</f>
        <v>0</v>
      </c>
      <c r="S99" s="142">
        <v>1</v>
      </c>
      <c r="T99" s="142">
        <v>0</v>
      </c>
      <c r="U99" s="141">
        <f>S99+T99</f>
        <v>1</v>
      </c>
      <c r="V99" s="127"/>
      <c r="W99" s="126"/>
      <c r="X99" s="10">
        <f>V99+W99</f>
        <v>0</v>
      </c>
      <c r="Y99" s="140">
        <f>D99+G99+J99+M99+P99+S99+V99</f>
        <v>19</v>
      </c>
      <c r="Z99" s="140">
        <f>E99+H99+K99+N99+Q99+T99+W99</f>
        <v>5</v>
      </c>
      <c r="AA99" s="8">
        <f>F99+I99+L99+O99+R99+U99+X99</f>
        <v>24</v>
      </c>
    </row>
    <row r="100" spans="1:27">
      <c r="A100" s="27"/>
      <c r="B100" s="26"/>
      <c r="C100" s="26"/>
      <c r="D100" s="43"/>
      <c r="E100" s="42"/>
      <c r="F100" s="41"/>
      <c r="G100" s="98"/>
      <c r="H100" s="98"/>
      <c r="I100" s="98"/>
      <c r="J100" s="43"/>
      <c r="K100" s="42"/>
      <c r="L100" s="41"/>
      <c r="M100" s="43"/>
      <c r="N100" s="98"/>
      <c r="O100" s="98"/>
      <c r="P100" s="43"/>
      <c r="Q100" s="42"/>
      <c r="R100" s="41"/>
      <c r="S100" s="98"/>
      <c r="T100" s="98"/>
      <c r="U100" s="98"/>
      <c r="V100" s="43"/>
      <c r="W100" s="42"/>
      <c r="X100" s="41"/>
      <c r="Y100" s="97"/>
      <c r="Z100" s="97"/>
      <c r="AA100" s="39"/>
    </row>
    <row r="101" spans="1:27" s="1" customFormat="1">
      <c r="A101" s="27" t="s">
        <v>67</v>
      </c>
      <c r="B101" s="95">
        <v>4500</v>
      </c>
      <c r="C101" s="95">
        <v>7</v>
      </c>
      <c r="D101" s="49">
        <v>99</v>
      </c>
      <c r="E101" s="48">
        <v>9</v>
      </c>
      <c r="F101" s="47">
        <f>D101+E101</f>
        <v>108</v>
      </c>
      <c r="G101" s="94">
        <v>4</v>
      </c>
      <c r="H101" s="94">
        <v>0</v>
      </c>
      <c r="I101" s="93">
        <f>G101+H101</f>
        <v>4</v>
      </c>
      <c r="J101" s="49">
        <v>1</v>
      </c>
      <c r="K101" s="48">
        <v>0</v>
      </c>
      <c r="L101" s="93">
        <f>J101+K101</f>
        <v>1</v>
      </c>
      <c r="M101" s="49"/>
      <c r="N101" s="94"/>
      <c r="O101" s="93">
        <f>M101+N101</f>
        <v>0</v>
      </c>
      <c r="P101" s="49">
        <v>1</v>
      </c>
      <c r="Q101" s="48">
        <v>0</v>
      </c>
      <c r="R101" s="47">
        <f>P101+Q101</f>
        <v>1</v>
      </c>
      <c r="S101" s="94">
        <v>2</v>
      </c>
      <c r="T101" s="94">
        <v>1</v>
      </c>
      <c r="U101" s="93">
        <f>S101+T101</f>
        <v>3</v>
      </c>
      <c r="V101" s="49">
        <v>5</v>
      </c>
      <c r="W101" s="48">
        <v>0</v>
      </c>
      <c r="X101" s="47">
        <f>V101+W101</f>
        <v>5</v>
      </c>
      <c r="Y101" s="128">
        <f t="shared" ref="Y101:AA104" si="37">D101+G101+J101+M101+P101+S101+V101</f>
        <v>112</v>
      </c>
      <c r="Z101" s="128">
        <f t="shared" si="37"/>
        <v>10</v>
      </c>
      <c r="AA101" s="45">
        <f t="shared" si="37"/>
        <v>122</v>
      </c>
    </row>
    <row r="102" spans="1:27" s="1" customFormat="1">
      <c r="A102" s="27" t="s">
        <v>66</v>
      </c>
      <c r="B102" s="95">
        <v>4550</v>
      </c>
      <c r="C102" s="95">
        <v>6</v>
      </c>
      <c r="D102" s="49">
        <v>1</v>
      </c>
      <c r="E102" s="48">
        <v>0</v>
      </c>
      <c r="F102" s="47">
        <f>D102+E102</f>
        <v>1</v>
      </c>
      <c r="G102" s="94"/>
      <c r="H102" s="94"/>
      <c r="I102" s="93">
        <f>G102+H102</f>
        <v>0</v>
      </c>
      <c r="J102" s="49"/>
      <c r="K102" s="48"/>
      <c r="L102" s="93">
        <f>J102+K102</f>
        <v>0</v>
      </c>
      <c r="M102" s="49"/>
      <c r="N102" s="94"/>
      <c r="O102" s="93">
        <f>M102+N102</f>
        <v>0</v>
      </c>
      <c r="P102" s="49"/>
      <c r="Q102" s="48"/>
      <c r="R102" s="47">
        <f>P102+Q102</f>
        <v>0</v>
      </c>
      <c r="S102" s="94"/>
      <c r="T102" s="94"/>
      <c r="U102" s="93">
        <f>S102+T102</f>
        <v>0</v>
      </c>
      <c r="V102" s="49"/>
      <c r="W102" s="48"/>
      <c r="X102" s="47">
        <f>V102+W102</f>
        <v>0</v>
      </c>
      <c r="Y102" s="128">
        <f t="shared" si="37"/>
        <v>1</v>
      </c>
      <c r="Z102" s="128">
        <f t="shared" si="37"/>
        <v>0</v>
      </c>
      <c r="AA102" s="45">
        <f t="shared" si="37"/>
        <v>1</v>
      </c>
    </row>
    <row r="103" spans="1:27" s="1" customFormat="1">
      <c r="A103" s="27" t="s">
        <v>65</v>
      </c>
      <c r="B103" s="95">
        <v>4560</v>
      </c>
      <c r="C103" s="95">
        <v>8</v>
      </c>
      <c r="D103" s="49"/>
      <c r="E103" s="48"/>
      <c r="F103" s="47">
        <f>D103+E103</f>
        <v>0</v>
      </c>
      <c r="G103" s="94"/>
      <c r="H103" s="94"/>
      <c r="I103" s="93">
        <f>G103+H103</f>
        <v>0</v>
      </c>
      <c r="J103" s="49"/>
      <c r="K103" s="48"/>
      <c r="L103" s="93">
        <f>J103+K103</f>
        <v>0</v>
      </c>
      <c r="M103" s="49"/>
      <c r="N103" s="94"/>
      <c r="O103" s="93">
        <f>M103+N103</f>
        <v>0</v>
      </c>
      <c r="P103" s="49"/>
      <c r="Q103" s="48"/>
      <c r="R103" s="47">
        <f>P103+Q103</f>
        <v>0</v>
      </c>
      <c r="S103" s="94"/>
      <c r="T103" s="94"/>
      <c r="U103" s="93">
        <f>S103+T103</f>
        <v>0</v>
      </c>
      <c r="V103" s="49"/>
      <c r="W103" s="48"/>
      <c r="X103" s="47">
        <f>V103+W103</f>
        <v>0</v>
      </c>
      <c r="Y103" s="128">
        <f t="shared" si="37"/>
        <v>0</v>
      </c>
      <c r="Z103" s="128">
        <f t="shared" si="37"/>
        <v>0</v>
      </c>
      <c r="AA103" s="45">
        <f t="shared" si="37"/>
        <v>0</v>
      </c>
    </row>
    <row r="104" spans="1:27" s="1" customFormat="1" ht="13.5" thickBot="1">
      <c r="A104" s="27" t="s">
        <v>64</v>
      </c>
      <c r="B104" s="95">
        <v>4940</v>
      </c>
      <c r="C104" s="95">
        <v>9</v>
      </c>
      <c r="D104" s="49">
        <v>3</v>
      </c>
      <c r="E104" s="48">
        <v>1</v>
      </c>
      <c r="F104" s="47">
        <f>D104+E104</f>
        <v>4</v>
      </c>
      <c r="G104" s="94">
        <v>0</v>
      </c>
      <c r="H104" s="94">
        <v>1</v>
      </c>
      <c r="I104" s="93">
        <f>G104+H104</f>
        <v>1</v>
      </c>
      <c r="J104" s="49"/>
      <c r="K104" s="48"/>
      <c r="L104" s="47">
        <f>J104+K104</f>
        <v>0</v>
      </c>
      <c r="M104" s="49"/>
      <c r="N104" s="94"/>
      <c r="O104" s="93">
        <f>M104+N104</f>
        <v>0</v>
      </c>
      <c r="P104" s="49"/>
      <c r="Q104" s="48"/>
      <c r="R104" s="47">
        <f>P104+Q104</f>
        <v>0</v>
      </c>
      <c r="S104" s="94"/>
      <c r="T104" s="94"/>
      <c r="U104" s="93">
        <f>S104+T104</f>
        <v>0</v>
      </c>
      <c r="V104" s="49"/>
      <c r="W104" s="48"/>
      <c r="X104" s="47">
        <f>V104+W104</f>
        <v>0</v>
      </c>
      <c r="Y104" s="128">
        <f t="shared" si="37"/>
        <v>3</v>
      </c>
      <c r="Z104" s="128">
        <f t="shared" si="37"/>
        <v>2</v>
      </c>
      <c r="AA104" s="45">
        <f t="shared" si="37"/>
        <v>5</v>
      </c>
    </row>
    <row r="105" spans="1:27" s="1" customFormat="1" ht="13.5" thickBot="1">
      <c r="A105" s="57" t="s">
        <v>63</v>
      </c>
      <c r="B105" s="59"/>
      <c r="C105" s="59"/>
      <c r="D105" s="89">
        <f t="shared" ref="D105:X105" si="38">SUBTOTAL(9,D101:D104)</f>
        <v>103</v>
      </c>
      <c r="E105" s="88">
        <f t="shared" si="38"/>
        <v>10</v>
      </c>
      <c r="F105" s="87">
        <f t="shared" si="38"/>
        <v>113</v>
      </c>
      <c r="G105" s="89">
        <f t="shared" si="38"/>
        <v>4</v>
      </c>
      <c r="H105" s="88">
        <f t="shared" si="38"/>
        <v>1</v>
      </c>
      <c r="I105" s="87">
        <f t="shared" si="38"/>
        <v>5</v>
      </c>
      <c r="J105" s="89">
        <f t="shared" si="38"/>
        <v>1</v>
      </c>
      <c r="K105" s="88">
        <f t="shared" si="38"/>
        <v>0</v>
      </c>
      <c r="L105" s="87">
        <f t="shared" si="38"/>
        <v>1</v>
      </c>
      <c r="M105" s="89">
        <f t="shared" si="38"/>
        <v>0</v>
      </c>
      <c r="N105" s="88">
        <f t="shared" si="38"/>
        <v>0</v>
      </c>
      <c r="O105" s="87">
        <f t="shared" si="38"/>
        <v>0</v>
      </c>
      <c r="P105" s="89">
        <f t="shared" si="38"/>
        <v>1</v>
      </c>
      <c r="Q105" s="88">
        <f t="shared" si="38"/>
        <v>0</v>
      </c>
      <c r="R105" s="87">
        <f t="shared" si="38"/>
        <v>1</v>
      </c>
      <c r="S105" s="89">
        <f t="shared" si="38"/>
        <v>2</v>
      </c>
      <c r="T105" s="88">
        <f t="shared" si="38"/>
        <v>1</v>
      </c>
      <c r="U105" s="87">
        <f t="shared" si="38"/>
        <v>3</v>
      </c>
      <c r="V105" s="89">
        <f t="shared" si="38"/>
        <v>5</v>
      </c>
      <c r="W105" s="88">
        <f t="shared" si="38"/>
        <v>0</v>
      </c>
      <c r="X105" s="87">
        <f t="shared" si="38"/>
        <v>5</v>
      </c>
      <c r="Y105" s="86">
        <f>D105+G105+J105+M105+P105+S105+V105</f>
        <v>116</v>
      </c>
      <c r="Z105" s="86">
        <f>E105+H105+K105+N105+Q105+T105+W105</f>
        <v>12</v>
      </c>
      <c r="AA105" s="85">
        <f>SUM(AA101:AA104)</f>
        <v>128</v>
      </c>
    </row>
    <row r="106" spans="1:27">
      <c r="A106" s="27"/>
      <c r="B106" s="26"/>
      <c r="C106" s="26"/>
      <c r="D106" s="43"/>
      <c r="E106" s="42"/>
      <c r="F106" s="41"/>
      <c r="G106" s="98"/>
      <c r="H106" s="98"/>
      <c r="I106" s="98"/>
      <c r="J106" s="43"/>
      <c r="K106" s="42"/>
      <c r="L106" s="41"/>
      <c r="M106" s="43"/>
      <c r="N106" s="98"/>
      <c r="O106" s="98"/>
      <c r="P106" s="43"/>
      <c r="Q106" s="42"/>
      <c r="R106" s="41"/>
      <c r="S106" s="98"/>
      <c r="T106" s="98"/>
      <c r="U106" s="98"/>
      <c r="V106" s="43"/>
      <c r="W106" s="42"/>
      <c r="X106" s="41"/>
      <c r="Y106" s="97"/>
      <c r="Z106" s="97"/>
      <c r="AA106" s="39"/>
    </row>
    <row r="107" spans="1:27" s="1" customFormat="1">
      <c r="A107" s="27" t="s">
        <v>62</v>
      </c>
      <c r="B107" s="95">
        <v>4120</v>
      </c>
      <c r="C107" s="95">
        <v>7</v>
      </c>
      <c r="D107" s="49">
        <v>12</v>
      </c>
      <c r="E107" s="48">
        <v>2</v>
      </c>
      <c r="F107" s="47">
        <f>D107+E107</f>
        <v>14</v>
      </c>
      <c r="G107" s="94">
        <v>3</v>
      </c>
      <c r="H107" s="94">
        <v>0</v>
      </c>
      <c r="I107" s="93">
        <f>G107+H107</f>
        <v>3</v>
      </c>
      <c r="J107" s="49"/>
      <c r="K107" s="48"/>
      <c r="L107" s="47">
        <f>J107+K107</f>
        <v>0</v>
      </c>
      <c r="M107" s="49"/>
      <c r="N107" s="94"/>
      <c r="O107" s="93">
        <f>M107+N107</f>
        <v>0</v>
      </c>
      <c r="P107" s="49"/>
      <c r="Q107" s="48"/>
      <c r="R107" s="47">
        <f>P107+Q107</f>
        <v>0</v>
      </c>
      <c r="S107" s="94"/>
      <c r="T107" s="94"/>
      <c r="U107" s="93">
        <f>S107+T107</f>
        <v>0</v>
      </c>
      <c r="V107" s="49"/>
      <c r="W107" s="48"/>
      <c r="X107" s="47">
        <f>V107+W107</f>
        <v>0</v>
      </c>
      <c r="Y107" s="128">
        <f t="shared" ref="Y107:AA109" si="39">D107+G107+J107+M107+P107+S107+V107</f>
        <v>15</v>
      </c>
      <c r="Z107" s="128">
        <f t="shared" si="39"/>
        <v>2</v>
      </c>
      <c r="AA107" s="45">
        <f t="shared" si="39"/>
        <v>17</v>
      </c>
    </row>
    <row r="108" spans="1:27" s="1" customFormat="1">
      <c r="A108" s="27" t="s">
        <v>61</v>
      </c>
      <c r="B108" s="95">
        <v>4220</v>
      </c>
      <c r="C108" s="95">
        <v>7</v>
      </c>
      <c r="D108" s="49">
        <v>24</v>
      </c>
      <c r="E108" s="48">
        <v>5</v>
      </c>
      <c r="F108" s="47">
        <f>D108+E108</f>
        <v>29</v>
      </c>
      <c r="G108" s="94">
        <v>2</v>
      </c>
      <c r="H108" s="94">
        <v>0</v>
      </c>
      <c r="I108" s="93">
        <f>G108+H108</f>
        <v>2</v>
      </c>
      <c r="J108" s="49"/>
      <c r="K108" s="48"/>
      <c r="L108" s="47">
        <f>J108+K108</f>
        <v>0</v>
      </c>
      <c r="M108" s="49">
        <v>1</v>
      </c>
      <c r="N108" s="94">
        <v>0</v>
      </c>
      <c r="O108" s="93">
        <f>M108+N108</f>
        <v>1</v>
      </c>
      <c r="P108" s="49"/>
      <c r="Q108" s="48"/>
      <c r="R108" s="47">
        <f>P108+Q108</f>
        <v>0</v>
      </c>
      <c r="S108" s="94"/>
      <c r="T108" s="94"/>
      <c r="U108" s="93">
        <f>S108+T108</f>
        <v>0</v>
      </c>
      <c r="V108" s="49"/>
      <c r="W108" s="48"/>
      <c r="X108" s="47">
        <f>V108+W108</f>
        <v>0</v>
      </c>
      <c r="Y108" s="128">
        <f t="shared" si="39"/>
        <v>27</v>
      </c>
      <c r="Z108" s="128">
        <f t="shared" si="39"/>
        <v>5</v>
      </c>
      <c r="AA108" s="45">
        <f t="shared" si="39"/>
        <v>32</v>
      </c>
    </row>
    <row r="109" spans="1:27" s="1" customFormat="1" ht="13.5" thickBot="1">
      <c r="A109" s="27" t="s">
        <v>60</v>
      </c>
      <c r="B109" s="95">
        <v>4620</v>
      </c>
      <c r="C109" s="95">
        <v>7</v>
      </c>
      <c r="D109" s="49">
        <v>31</v>
      </c>
      <c r="E109" s="48">
        <v>8</v>
      </c>
      <c r="F109" s="47">
        <f>D109+E109</f>
        <v>39</v>
      </c>
      <c r="G109" s="94"/>
      <c r="H109" s="94"/>
      <c r="I109" s="93">
        <f>G109+H109</f>
        <v>0</v>
      </c>
      <c r="J109" s="49"/>
      <c r="K109" s="48"/>
      <c r="L109" s="47">
        <f>J109+K109</f>
        <v>0</v>
      </c>
      <c r="M109" s="49"/>
      <c r="N109" s="94"/>
      <c r="O109" s="93">
        <f>M109+N109</f>
        <v>0</v>
      </c>
      <c r="P109" s="49"/>
      <c r="Q109" s="48"/>
      <c r="R109" s="47">
        <f>P109+Q109</f>
        <v>0</v>
      </c>
      <c r="S109" s="94"/>
      <c r="T109" s="94"/>
      <c r="U109" s="93">
        <f>S109+T109</f>
        <v>0</v>
      </c>
      <c r="V109" s="49">
        <v>1</v>
      </c>
      <c r="W109" s="48">
        <v>0</v>
      </c>
      <c r="X109" s="47">
        <f>V109+W109</f>
        <v>1</v>
      </c>
      <c r="Y109" s="128">
        <f t="shared" si="39"/>
        <v>32</v>
      </c>
      <c r="Z109" s="128">
        <f t="shared" si="39"/>
        <v>8</v>
      </c>
      <c r="AA109" s="45">
        <f t="shared" si="39"/>
        <v>40</v>
      </c>
    </row>
    <row r="110" spans="1:27" s="1" customFormat="1" ht="13.5" thickBot="1">
      <c r="A110" s="57" t="s">
        <v>59</v>
      </c>
      <c r="B110" s="59"/>
      <c r="C110" s="59"/>
      <c r="D110" s="89">
        <f t="shared" ref="D110:X110" si="40">SUBTOTAL(9,D107:D109)</f>
        <v>67</v>
      </c>
      <c r="E110" s="88">
        <f t="shared" si="40"/>
        <v>15</v>
      </c>
      <c r="F110" s="87">
        <f t="shared" si="40"/>
        <v>82</v>
      </c>
      <c r="G110" s="89">
        <f t="shared" si="40"/>
        <v>5</v>
      </c>
      <c r="H110" s="88">
        <f t="shared" si="40"/>
        <v>0</v>
      </c>
      <c r="I110" s="87">
        <f t="shared" si="40"/>
        <v>5</v>
      </c>
      <c r="J110" s="89">
        <f t="shared" si="40"/>
        <v>0</v>
      </c>
      <c r="K110" s="88">
        <f t="shared" si="40"/>
        <v>0</v>
      </c>
      <c r="L110" s="87">
        <f t="shared" si="40"/>
        <v>0</v>
      </c>
      <c r="M110" s="89">
        <f t="shared" si="40"/>
        <v>1</v>
      </c>
      <c r="N110" s="88">
        <f t="shared" si="40"/>
        <v>0</v>
      </c>
      <c r="O110" s="87">
        <f t="shared" si="40"/>
        <v>1</v>
      </c>
      <c r="P110" s="89">
        <f t="shared" si="40"/>
        <v>0</v>
      </c>
      <c r="Q110" s="88">
        <f t="shared" si="40"/>
        <v>0</v>
      </c>
      <c r="R110" s="87">
        <f t="shared" si="40"/>
        <v>0</v>
      </c>
      <c r="S110" s="88">
        <f t="shared" si="40"/>
        <v>0</v>
      </c>
      <c r="T110" s="88">
        <f t="shared" si="40"/>
        <v>0</v>
      </c>
      <c r="U110" s="88">
        <f t="shared" si="40"/>
        <v>0</v>
      </c>
      <c r="V110" s="89">
        <f t="shared" si="40"/>
        <v>1</v>
      </c>
      <c r="W110" s="88">
        <f t="shared" si="40"/>
        <v>0</v>
      </c>
      <c r="X110" s="87">
        <f t="shared" si="40"/>
        <v>1</v>
      </c>
      <c r="Y110" s="129">
        <f>D110+G110+J110+M110+P110+S110+V110</f>
        <v>74</v>
      </c>
      <c r="Z110" s="86">
        <f>E110+H110+K110+N110+Q110+T110+W110</f>
        <v>15</v>
      </c>
      <c r="AA110" s="85">
        <f>SUM(AA107:AA109)</f>
        <v>89</v>
      </c>
    </row>
    <row r="111" spans="1:27" ht="13.5" thickBot="1">
      <c r="A111" s="27"/>
      <c r="B111" s="26"/>
      <c r="C111" s="26"/>
      <c r="D111" s="43"/>
      <c r="E111" s="42"/>
      <c r="F111" s="41"/>
      <c r="G111" s="98"/>
      <c r="H111" s="98"/>
      <c r="I111" s="98"/>
      <c r="J111" s="43"/>
      <c r="K111" s="42"/>
      <c r="L111" s="41"/>
      <c r="M111" s="43"/>
      <c r="N111" s="98"/>
      <c r="O111" s="98"/>
      <c r="P111" s="43"/>
      <c r="Q111" s="42"/>
      <c r="R111" s="41"/>
      <c r="S111" s="98"/>
      <c r="T111" s="98"/>
      <c r="U111" s="98"/>
      <c r="V111" s="43"/>
      <c r="W111" s="42"/>
      <c r="X111" s="41"/>
      <c r="Y111" s="97"/>
      <c r="Z111" s="97"/>
      <c r="AA111" s="39"/>
    </row>
    <row r="112" spans="1:27" ht="13.5" thickBot="1">
      <c r="A112" s="147" t="s">
        <v>58</v>
      </c>
      <c r="B112" s="146"/>
      <c r="C112" s="146"/>
      <c r="D112" s="14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3"/>
    </row>
    <row r="113" spans="1:27" s="1" customFormat="1">
      <c r="A113" s="104" t="s">
        <v>5</v>
      </c>
      <c r="B113" s="26"/>
      <c r="C113" s="12">
        <v>7</v>
      </c>
      <c r="D113" s="104">
        <f t="shared" ref="D113:AA113" si="41">D108+D87+D109+D81+D94+D95+D99+D101+D85+D107</f>
        <v>404</v>
      </c>
      <c r="E113" s="104">
        <f t="shared" si="41"/>
        <v>60</v>
      </c>
      <c r="F113" s="10">
        <f t="shared" si="41"/>
        <v>464</v>
      </c>
      <c r="G113" s="104">
        <f t="shared" si="41"/>
        <v>24</v>
      </c>
      <c r="H113" s="104">
        <f t="shared" si="41"/>
        <v>1</v>
      </c>
      <c r="I113" s="10">
        <f t="shared" si="41"/>
        <v>25</v>
      </c>
      <c r="J113" s="104">
        <f t="shared" si="41"/>
        <v>5</v>
      </c>
      <c r="K113" s="104">
        <f t="shared" si="41"/>
        <v>0</v>
      </c>
      <c r="L113" s="10">
        <f t="shared" si="41"/>
        <v>5</v>
      </c>
      <c r="M113" s="104">
        <f t="shared" si="41"/>
        <v>5</v>
      </c>
      <c r="N113" s="104">
        <f t="shared" si="41"/>
        <v>2</v>
      </c>
      <c r="O113" s="10">
        <f t="shared" si="41"/>
        <v>7</v>
      </c>
      <c r="P113" s="104">
        <f t="shared" si="41"/>
        <v>6</v>
      </c>
      <c r="Q113" s="104">
        <f t="shared" si="41"/>
        <v>1</v>
      </c>
      <c r="R113" s="10">
        <f t="shared" si="41"/>
        <v>7</v>
      </c>
      <c r="S113" s="104">
        <f t="shared" si="41"/>
        <v>6</v>
      </c>
      <c r="T113" s="104">
        <f t="shared" si="41"/>
        <v>3</v>
      </c>
      <c r="U113" s="10">
        <f t="shared" si="41"/>
        <v>9</v>
      </c>
      <c r="V113" s="104">
        <f t="shared" si="41"/>
        <v>22</v>
      </c>
      <c r="W113" s="104">
        <f t="shared" si="41"/>
        <v>0</v>
      </c>
      <c r="X113" s="10">
        <f t="shared" si="41"/>
        <v>22</v>
      </c>
      <c r="Y113" s="141">
        <f t="shared" si="41"/>
        <v>472</v>
      </c>
      <c r="Z113" s="141">
        <f t="shared" si="41"/>
        <v>67</v>
      </c>
      <c r="AA113" s="10">
        <f t="shared" si="41"/>
        <v>539</v>
      </c>
    </row>
    <row r="114" spans="1:27" s="1" customFormat="1">
      <c r="A114" s="104" t="s">
        <v>57</v>
      </c>
      <c r="B114" s="26"/>
      <c r="C114" s="12" t="s">
        <v>56</v>
      </c>
      <c r="D114" s="72">
        <f t="shared" ref="D114:AA114" si="42">D89+D90+D102+D103</f>
        <v>65</v>
      </c>
      <c r="E114" s="14">
        <f t="shared" si="42"/>
        <v>20</v>
      </c>
      <c r="F114" s="10">
        <f t="shared" si="42"/>
        <v>85</v>
      </c>
      <c r="G114" s="14">
        <f t="shared" si="42"/>
        <v>4</v>
      </c>
      <c r="H114" s="14">
        <f t="shared" si="42"/>
        <v>1</v>
      </c>
      <c r="I114" s="11">
        <f t="shared" si="42"/>
        <v>5</v>
      </c>
      <c r="J114" s="72">
        <f t="shared" si="42"/>
        <v>1</v>
      </c>
      <c r="K114" s="14">
        <f t="shared" si="42"/>
        <v>0</v>
      </c>
      <c r="L114" s="10">
        <f t="shared" si="42"/>
        <v>1</v>
      </c>
      <c r="M114" s="14">
        <f t="shared" si="42"/>
        <v>0</v>
      </c>
      <c r="N114" s="14">
        <f t="shared" si="42"/>
        <v>0</v>
      </c>
      <c r="O114" s="11">
        <f t="shared" si="42"/>
        <v>0</v>
      </c>
      <c r="P114" s="72">
        <f t="shared" si="42"/>
        <v>1</v>
      </c>
      <c r="Q114" s="14">
        <f t="shared" si="42"/>
        <v>1</v>
      </c>
      <c r="R114" s="10">
        <f t="shared" si="42"/>
        <v>2</v>
      </c>
      <c r="S114" s="14">
        <f t="shared" si="42"/>
        <v>0</v>
      </c>
      <c r="T114" s="14">
        <f t="shared" si="42"/>
        <v>0</v>
      </c>
      <c r="U114" s="11">
        <f t="shared" si="42"/>
        <v>0</v>
      </c>
      <c r="V114" s="72">
        <f t="shared" si="42"/>
        <v>5</v>
      </c>
      <c r="W114" s="14">
        <f t="shared" si="42"/>
        <v>1</v>
      </c>
      <c r="X114" s="10">
        <f t="shared" si="42"/>
        <v>6</v>
      </c>
      <c r="Y114" s="16">
        <f t="shared" si="42"/>
        <v>76</v>
      </c>
      <c r="Z114" s="11">
        <f t="shared" si="42"/>
        <v>23</v>
      </c>
      <c r="AA114" s="10">
        <f t="shared" si="42"/>
        <v>99</v>
      </c>
    </row>
    <row r="115" spans="1:27" s="1" customFormat="1">
      <c r="A115" s="104" t="s">
        <v>2</v>
      </c>
      <c r="B115" s="26"/>
      <c r="C115" s="12">
        <v>8</v>
      </c>
      <c r="D115" s="14">
        <f t="shared" ref="D115:AA115" si="43">D88</f>
        <v>51</v>
      </c>
      <c r="E115" s="14">
        <f t="shared" si="43"/>
        <v>19</v>
      </c>
      <c r="F115" s="10">
        <f t="shared" si="43"/>
        <v>70</v>
      </c>
      <c r="G115" s="104">
        <f t="shared" si="43"/>
        <v>4</v>
      </c>
      <c r="H115" s="104">
        <f t="shared" si="43"/>
        <v>1</v>
      </c>
      <c r="I115" s="141">
        <f t="shared" si="43"/>
        <v>5</v>
      </c>
      <c r="J115" s="72">
        <f t="shared" si="43"/>
        <v>1</v>
      </c>
      <c r="K115" s="14">
        <f t="shared" si="43"/>
        <v>0</v>
      </c>
      <c r="L115" s="10">
        <f t="shared" si="43"/>
        <v>1</v>
      </c>
      <c r="M115" s="72">
        <f t="shared" si="43"/>
        <v>0</v>
      </c>
      <c r="N115" s="104">
        <f t="shared" si="43"/>
        <v>0</v>
      </c>
      <c r="O115" s="141">
        <f t="shared" si="43"/>
        <v>0</v>
      </c>
      <c r="P115" s="72">
        <f t="shared" si="43"/>
        <v>1</v>
      </c>
      <c r="Q115" s="14">
        <f t="shared" si="43"/>
        <v>0</v>
      </c>
      <c r="R115" s="10">
        <f t="shared" si="43"/>
        <v>1</v>
      </c>
      <c r="S115" s="142">
        <f t="shared" si="43"/>
        <v>0</v>
      </c>
      <c r="T115" s="142">
        <f t="shared" si="43"/>
        <v>0</v>
      </c>
      <c r="U115" s="141">
        <f t="shared" si="43"/>
        <v>0</v>
      </c>
      <c r="V115" s="127">
        <f t="shared" si="43"/>
        <v>4</v>
      </c>
      <c r="W115" s="126">
        <f t="shared" si="43"/>
        <v>1</v>
      </c>
      <c r="X115" s="10">
        <f t="shared" si="43"/>
        <v>5</v>
      </c>
      <c r="Y115" s="140">
        <f t="shared" si="43"/>
        <v>61</v>
      </c>
      <c r="Z115" s="140">
        <f t="shared" si="43"/>
        <v>21</v>
      </c>
      <c r="AA115" s="8">
        <f t="shared" si="43"/>
        <v>82</v>
      </c>
    </row>
    <row r="116" spans="1:27" s="1" customFormat="1" ht="13.5" thickBot="1">
      <c r="A116" s="104" t="s">
        <v>1</v>
      </c>
      <c r="B116" s="26"/>
      <c r="C116" s="119">
        <v>9</v>
      </c>
      <c r="D116" s="104">
        <f t="shared" ref="D116:AA116" si="44">D91+D104+D82+D96</f>
        <v>14</v>
      </c>
      <c r="E116" s="104">
        <f t="shared" si="44"/>
        <v>3</v>
      </c>
      <c r="F116" s="10">
        <f t="shared" si="44"/>
        <v>17</v>
      </c>
      <c r="G116" s="104">
        <f t="shared" si="44"/>
        <v>2</v>
      </c>
      <c r="H116" s="104">
        <f t="shared" si="44"/>
        <v>1</v>
      </c>
      <c r="I116" s="10">
        <f t="shared" si="44"/>
        <v>3</v>
      </c>
      <c r="J116" s="72">
        <f t="shared" si="44"/>
        <v>0</v>
      </c>
      <c r="K116" s="14">
        <f t="shared" si="44"/>
        <v>0</v>
      </c>
      <c r="L116" s="10">
        <f t="shared" si="44"/>
        <v>0</v>
      </c>
      <c r="M116" s="72">
        <f t="shared" si="44"/>
        <v>0</v>
      </c>
      <c r="N116" s="104">
        <f t="shared" si="44"/>
        <v>0</v>
      </c>
      <c r="O116" s="141">
        <f t="shared" si="44"/>
        <v>0</v>
      </c>
      <c r="P116" s="72">
        <f t="shared" si="44"/>
        <v>1</v>
      </c>
      <c r="Q116" s="14">
        <f t="shared" si="44"/>
        <v>0</v>
      </c>
      <c r="R116" s="10">
        <f t="shared" si="44"/>
        <v>1</v>
      </c>
      <c r="S116" s="142">
        <f t="shared" si="44"/>
        <v>0</v>
      </c>
      <c r="T116" s="142">
        <f t="shared" si="44"/>
        <v>0</v>
      </c>
      <c r="U116" s="141">
        <f t="shared" si="44"/>
        <v>0</v>
      </c>
      <c r="V116" s="127">
        <f t="shared" si="44"/>
        <v>0</v>
      </c>
      <c r="W116" s="126">
        <f t="shared" si="44"/>
        <v>0</v>
      </c>
      <c r="X116" s="10">
        <f t="shared" si="44"/>
        <v>0</v>
      </c>
      <c r="Y116" s="140">
        <f t="shared" si="44"/>
        <v>17</v>
      </c>
      <c r="Z116" s="140">
        <f t="shared" si="44"/>
        <v>4</v>
      </c>
      <c r="AA116" s="8">
        <f t="shared" si="44"/>
        <v>21</v>
      </c>
    </row>
    <row r="117" spans="1:27" s="1" customFormat="1" ht="13.5" thickBot="1">
      <c r="A117" s="136" t="s">
        <v>0</v>
      </c>
      <c r="B117" s="139"/>
      <c r="C117" s="139"/>
      <c r="D117" s="138">
        <f t="shared" ref="D117:X117" si="45">SUBTOTAL(9,D79:D112)</f>
        <v>534</v>
      </c>
      <c r="E117" s="135">
        <f t="shared" si="45"/>
        <v>102</v>
      </c>
      <c r="F117" s="134">
        <f t="shared" si="45"/>
        <v>636</v>
      </c>
      <c r="G117" s="137">
        <f t="shared" si="45"/>
        <v>34</v>
      </c>
      <c r="H117" s="135">
        <f t="shared" si="45"/>
        <v>4</v>
      </c>
      <c r="I117" s="134">
        <f t="shared" si="45"/>
        <v>38</v>
      </c>
      <c r="J117" s="136">
        <f t="shared" si="45"/>
        <v>7</v>
      </c>
      <c r="K117" s="135">
        <f t="shared" si="45"/>
        <v>0</v>
      </c>
      <c r="L117" s="135">
        <f t="shared" si="45"/>
        <v>7</v>
      </c>
      <c r="M117" s="136">
        <f t="shared" si="45"/>
        <v>5</v>
      </c>
      <c r="N117" s="135">
        <f t="shared" si="45"/>
        <v>2</v>
      </c>
      <c r="O117" s="134">
        <f t="shared" si="45"/>
        <v>7</v>
      </c>
      <c r="P117" s="136">
        <f t="shared" si="45"/>
        <v>9</v>
      </c>
      <c r="Q117" s="135">
        <f t="shared" si="45"/>
        <v>2</v>
      </c>
      <c r="R117" s="134">
        <f t="shared" si="45"/>
        <v>11</v>
      </c>
      <c r="S117" s="137">
        <f t="shared" si="45"/>
        <v>6</v>
      </c>
      <c r="T117" s="135">
        <f t="shared" si="45"/>
        <v>3</v>
      </c>
      <c r="U117" s="134">
        <f t="shared" si="45"/>
        <v>9</v>
      </c>
      <c r="V117" s="136">
        <f t="shared" si="45"/>
        <v>31</v>
      </c>
      <c r="W117" s="135">
        <f t="shared" si="45"/>
        <v>2</v>
      </c>
      <c r="X117" s="134">
        <f t="shared" si="45"/>
        <v>33</v>
      </c>
      <c r="Y117" s="135">
        <f>SUM(Y113:Y116)</f>
        <v>626</v>
      </c>
      <c r="Z117" s="135">
        <f>SUM(Z113:Z116)</f>
        <v>115</v>
      </c>
      <c r="AA117" s="134">
        <f>SUM(AA113:AA116)</f>
        <v>741</v>
      </c>
    </row>
    <row r="118" spans="1:27" s="133" customFormat="1" ht="13.5" thickBot="1">
      <c r="A118" s="57"/>
      <c r="B118" s="59"/>
      <c r="C118" s="59"/>
      <c r="D118" s="56"/>
      <c r="E118" s="56"/>
      <c r="F118" s="56"/>
      <c r="G118" s="57"/>
      <c r="H118" s="56"/>
      <c r="I118" s="56"/>
      <c r="J118" s="57"/>
      <c r="K118" s="56"/>
      <c r="L118" s="56"/>
      <c r="M118" s="57"/>
      <c r="N118" s="56"/>
      <c r="O118" s="56"/>
      <c r="P118" s="57"/>
      <c r="Q118" s="56"/>
      <c r="R118" s="56"/>
      <c r="S118" s="57"/>
      <c r="T118" s="56"/>
      <c r="U118" s="56"/>
      <c r="V118" s="57"/>
      <c r="W118" s="56"/>
      <c r="X118" s="56"/>
      <c r="Y118" s="56"/>
      <c r="Z118" s="56"/>
      <c r="AA118" s="56"/>
    </row>
    <row r="119" spans="1:27" ht="13.5" thickBot="1">
      <c r="A119" s="116" t="s">
        <v>55</v>
      </c>
      <c r="B119" s="115"/>
      <c r="C119" s="115"/>
      <c r="D119" s="132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0"/>
    </row>
    <row r="120" spans="1:27">
      <c r="A120" s="27"/>
      <c r="B120" s="26"/>
      <c r="C120" s="26"/>
      <c r="D120" s="24"/>
      <c r="E120" s="23"/>
      <c r="F120" s="22"/>
      <c r="G120" s="25"/>
      <c r="H120" s="25"/>
      <c r="I120" s="25"/>
      <c r="J120" s="24"/>
      <c r="K120" s="23"/>
      <c r="L120" s="22"/>
      <c r="M120" s="24"/>
      <c r="N120" s="25"/>
      <c r="O120" s="25"/>
      <c r="P120" s="24"/>
      <c r="Q120" s="23"/>
      <c r="R120" s="22"/>
      <c r="S120" s="25"/>
      <c r="T120" s="25"/>
      <c r="U120" s="25"/>
      <c r="V120" s="24"/>
      <c r="W120" s="23"/>
      <c r="X120" s="22"/>
      <c r="Y120" s="21"/>
      <c r="Z120" s="21"/>
      <c r="AA120" s="20"/>
    </row>
    <row r="121" spans="1:27" s="1" customFormat="1">
      <c r="A121" s="27" t="s">
        <v>54</v>
      </c>
      <c r="B121" s="95">
        <v>5020</v>
      </c>
      <c r="C121" s="95">
        <v>7</v>
      </c>
      <c r="D121" s="49"/>
      <c r="E121" s="48"/>
      <c r="F121" s="47">
        <f t="shared" ref="F121:F127" si="46">D121+E121</f>
        <v>0</v>
      </c>
      <c r="G121" s="94"/>
      <c r="H121" s="94"/>
      <c r="I121" s="93">
        <f t="shared" ref="I121:I127" si="47">G121+H121</f>
        <v>0</v>
      </c>
      <c r="J121" s="49"/>
      <c r="K121" s="48"/>
      <c r="L121" s="47">
        <f t="shared" ref="L121:L127" si="48">J121+K121</f>
        <v>0</v>
      </c>
      <c r="M121" s="49"/>
      <c r="N121" s="94"/>
      <c r="O121" s="93">
        <f t="shared" ref="O121:O127" si="49">M121+N121</f>
        <v>0</v>
      </c>
      <c r="P121" s="49"/>
      <c r="Q121" s="48"/>
      <c r="R121" s="47">
        <f t="shared" ref="R121:R127" si="50">P121+Q121</f>
        <v>0</v>
      </c>
      <c r="S121" s="94">
        <v>2</v>
      </c>
      <c r="T121" s="94">
        <v>0</v>
      </c>
      <c r="U121" s="93">
        <f t="shared" ref="U121:U127" si="51">S121+T121</f>
        <v>2</v>
      </c>
      <c r="V121" s="49"/>
      <c r="W121" s="48"/>
      <c r="X121" s="47">
        <f t="shared" ref="X121:X127" si="52">V121+W121</f>
        <v>0</v>
      </c>
      <c r="Y121" s="128">
        <f t="shared" ref="Y121:Z128" si="53">D121+G121+J121+M121+P121+S121+V121</f>
        <v>2</v>
      </c>
      <c r="Z121" s="128">
        <f t="shared" si="53"/>
        <v>0</v>
      </c>
      <c r="AA121" s="45">
        <f t="shared" ref="AA121:AA127" si="54">Y121+Z121</f>
        <v>2</v>
      </c>
    </row>
    <row r="122" spans="1:27" s="1" customFormat="1">
      <c r="A122" s="27" t="s">
        <v>53</v>
      </c>
      <c r="B122" s="95">
        <v>5520</v>
      </c>
      <c r="C122" s="95">
        <v>7</v>
      </c>
      <c r="D122" s="49">
        <v>0</v>
      </c>
      <c r="E122" s="48">
        <v>3</v>
      </c>
      <c r="F122" s="47">
        <f t="shared" si="46"/>
        <v>3</v>
      </c>
      <c r="G122" s="94"/>
      <c r="H122" s="94"/>
      <c r="I122" s="93">
        <f t="shared" si="47"/>
        <v>0</v>
      </c>
      <c r="J122" s="49"/>
      <c r="K122" s="48"/>
      <c r="L122" s="47">
        <f t="shared" si="48"/>
        <v>0</v>
      </c>
      <c r="M122" s="49"/>
      <c r="N122" s="94"/>
      <c r="O122" s="93">
        <f t="shared" si="49"/>
        <v>0</v>
      </c>
      <c r="P122" s="49"/>
      <c r="Q122" s="48"/>
      <c r="R122" s="47">
        <f t="shared" si="50"/>
        <v>0</v>
      </c>
      <c r="S122" s="94">
        <v>4</v>
      </c>
      <c r="T122" s="94">
        <v>1</v>
      </c>
      <c r="U122" s="93">
        <f t="shared" si="51"/>
        <v>5</v>
      </c>
      <c r="V122" s="49">
        <v>0</v>
      </c>
      <c r="W122" s="48">
        <v>1</v>
      </c>
      <c r="X122" s="47">
        <f t="shared" si="52"/>
        <v>1</v>
      </c>
      <c r="Y122" s="128">
        <f t="shared" si="53"/>
        <v>4</v>
      </c>
      <c r="Z122" s="128">
        <f t="shared" si="53"/>
        <v>5</v>
      </c>
      <c r="AA122" s="45">
        <f t="shared" si="54"/>
        <v>9</v>
      </c>
    </row>
    <row r="123" spans="1:27" s="1" customFormat="1">
      <c r="A123" s="27" t="s">
        <v>52</v>
      </c>
      <c r="B123" s="95">
        <v>5580</v>
      </c>
      <c r="C123" s="95">
        <v>7</v>
      </c>
      <c r="D123" s="49">
        <v>1</v>
      </c>
      <c r="E123" s="48">
        <v>0</v>
      </c>
      <c r="F123" s="47">
        <f t="shared" si="46"/>
        <v>1</v>
      </c>
      <c r="G123" s="94"/>
      <c r="H123" s="94"/>
      <c r="I123" s="93">
        <f t="shared" si="47"/>
        <v>0</v>
      </c>
      <c r="J123" s="49"/>
      <c r="K123" s="48"/>
      <c r="L123" s="47">
        <f t="shared" si="48"/>
        <v>0</v>
      </c>
      <c r="M123" s="49"/>
      <c r="N123" s="94"/>
      <c r="O123" s="93">
        <f t="shared" si="49"/>
        <v>0</v>
      </c>
      <c r="P123" s="49"/>
      <c r="Q123" s="48"/>
      <c r="R123" s="47">
        <f t="shared" si="50"/>
        <v>0</v>
      </c>
      <c r="S123" s="94"/>
      <c r="T123" s="94"/>
      <c r="U123" s="93">
        <f t="shared" si="51"/>
        <v>0</v>
      </c>
      <c r="V123" s="49"/>
      <c r="W123" s="48"/>
      <c r="X123" s="47">
        <f t="shared" si="52"/>
        <v>0</v>
      </c>
      <c r="Y123" s="128">
        <f t="shared" si="53"/>
        <v>1</v>
      </c>
      <c r="Z123" s="128">
        <f t="shared" si="53"/>
        <v>0</v>
      </c>
      <c r="AA123" s="45">
        <f t="shared" si="54"/>
        <v>1</v>
      </c>
    </row>
    <row r="124" spans="1:27" s="1" customFormat="1">
      <c r="A124" s="27" t="s">
        <v>51</v>
      </c>
      <c r="B124" s="95">
        <v>5590</v>
      </c>
      <c r="C124" s="95">
        <v>7</v>
      </c>
      <c r="D124" s="49"/>
      <c r="E124" s="48"/>
      <c r="F124" s="47">
        <f t="shared" si="46"/>
        <v>0</v>
      </c>
      <c r="G124" s="94"/>
      <c r="H124" s="94"/>
      <c r="I124" s="93">
        <f t="shared" si="47"/>
        <v>0</v>
      </c>
      <c r="J124" s="49"/>
      <c r="K124" s="48"/>
      <c r="L124" s="47">
        <f t="shared" si="48"/>
        <v>0</v>
      </c>
      <c r="M124" s="49"/>
      <c r="N124" s="94"/>
      <c r="O124" s="93">
        <f t="shared" si="49"/>
        <v>0</v>
      </c>
      <c r="P124" s="49"/>
      <c r="Q124" s="48"/>
      <c r="R124" s="47">
        <f t="shared" si="50"/>
        <v>0</v>
      </c>
      <c r="S124" s="94">
        <v>1</v>
      </c>
      <c r="T124" s="94">
        <v>0</v>
      </c>
      <c r="U124" s="93">
        <f t="shared" si="51"/>
        <v>1</v>
      </c>
      <c r="V124" s="49"/>
      <c r="W124" s="48"/>
      <c r="X124" s="47">
        <f t="shared" si="52"/>
        <v>0</v>
      </c>
      <c r="Y124" s="128">
        <f t="shared" si="53"/>
        <v>1</v>
      </c>
      <c r="Z124" s="128">
        <f t="shared" si="53"/>
        <v>0</v>
      </c>
      <c r="AA124" s="45">
        <f t="shared" si="54"/>
        <v>1</v>
      </c>
    </row>
    <row r="125" spans="1:27" s="1" customFormat="1">
      <c r="A125" s="27" t="s">
        <v>50</v>
      </c>
      <c r="B125" s="95">
        <v>5600</v>
      </c>
      <c r="C125" s="95">
        <v>7</v>
      </c>
      <c r="D125" s="49">
        <v>0</v>
      </c>
      <c r="E125" s="48">
        <v>3</v>
      </c>
      <c r="F125" s="47">
        <f t="shared" si="46"/>
        <v>3</v>
      </c>
      <c r="G125" s="94"/>
      <c r="H125" s="94"/>
      <c r="I125" s="93">
        <f t="shared" si="47"/>
        <v>0</v>
      </c>
      <c r="J125" s="49"/>
      <c r="K125" s="48"/>
      <c r="L125" s="47">
        <f t="shared" si="48"/>
        <v>0</v>
      </c>
      <c r="M125" s="49"/>
      <c r="N125" s="94"/>
      <c r="O125" s="93">
        <f t="shared" si="49"/>
        <v>0</v>
      </c>
      <c r="P125" s="49"/>
      <c r="Q125" s="48"/>
      <c r="R125" s="47">
        <f t="shared" si="50"/>
        <v>0</v>
      </c>
      <c r="S125" s="94">
        <v>1</v>
      </c>
      <c r="T125" s="94">
        <v>1</v>
      </c>
      <c r="U125" s="93">
        <f t="shared" si="51"/>
        <v>2</v>
      </c>
      <c r="V125" s="49"/>
      <c r="W125" s="48"/>
      <c r="X125" s="47">
        <f t="shared" si="52"/>
        <v>0</v>
      </c>
      <c r="Y125" s="128">
        <f t="shared" si="53"/>
        <v>1</v>
      </c>
      <c r="Z125" s="128">
        <f t="shared" si="53"/>
        <v>4</v>
      </c>
      <c r="AA125" s="45">
        <f t="shared" si="54"/>
        <v>5</v>
      </c>
    </row>
    <row r="126" spans="1:27" s="1" customFormat="1">
      <c r="A126" s="27" t="s">
        <v>49</v>
      </c>
      <c r="B126" s="95">
        <v>5620</v>
      </c>
      <c r="C126" s="95">
        <v>7</v>
      </c>
      <c r="D126" s="49">
        <v>0</v>
      </c>
      <c r="E126" s="48">
        <v>7</v>
      </c>
      <c r="F126" s="47">
        <f t="shared" si="46"/>
        <v>7</v>
      </c>
      <c r="G126" s="94"/>
      <c r="H126" s="94"/>
      <c r="I126" s="93">
        <f t="shared" si="47"/>
        <v>0</v>
      </c>
      <c r="J126" s="49"/>
      <c r="K126" s="48"/>
      <c r="L126" s="47">
        <f t="shared" si="48"/>
        <v>0</v>
      </c>
      <c r="M126" s="49"/>
      <c r="N126" s="94"/>
      <c r="O126" s="93">
        <f t="shared" si="49"/>
        <v>0</v>
      </c>
      <c r="P126" s="49"/>
      <c r="Q126" s="48"/>
      <c r="R126" s="47">
        <f t="shared" si="50"/>
        <v>0</v>
      </c>
      <c r="S126" s="94">
        <v>5</v>
      </c>
      <c r="T126" s="94">
        <v>4</v>
      </c>
      <c r="U126" s="93">
        <f t="shared" si="51"/>
        <v>9</v>
      </c>
      <c r="V126" s="49"/>
      <c r="W126" s="48"/>
      <c r="X126" s="47">
        <f t="shared" si="52"/>
        <v>0</v>
      </c>
      <c r="Y126" s="128">
        <f t="shared" si="53"/>
        <v>5</v>
      </c>
      <c r="Z126" s="128">
        <f t="shared" si="53"/>
        <v>11</v>
      </c>
      <c r="AA126" s="45">
        <f t="shared" si="54"/>
        <v>16</v>
      </c>
    </row>
    <row r="127" spans="1:27" s="1" customFormat="1" ht="13.5" thickBot="1">
      <c r="A127" s="27" t="s">
        <v>48</v>
      </c>
      <c r="B127" s="95">
        <v>5030</v>
      </c>
      <c r="C127" s="95">
        <v>9</v>
      </c>
      <c r="D127" s="49"/>
      <c r="E127" s="48"/>
      <c r="F127" s="47">
        <f t="shared" si="46"/>
        <v>0</v>
      </c>
      <c r="G127" s="94"/>
      <c r="H127" s="94"/>
      <c r="I127" s="93">
        <f t="shared" si="47"/>
        <v>0</v>
      </c>
      <c r="J127" s="49"/>
      <c r="K127" s="48"/>
      <c r="L127" s="47">
        <f t="shared" si="48"/>
        <v>0</v>
      </c>
      <c r="M127" s="49"/>
      <c r="N127" s="94"/>
      <c r="O127" s="93">
        <f t="shared" si="49"/>
        <v>0</v>
      </c>
      <c r="P127" s="49"/>
      <c r="Q127" s="48"/>
      <c r="R127" s="47">
        <f t="shared" si="50"/>
        <v>0</v>
      </c>
      <c r="S127" s="94">
        <v>1</v>
      </c>
      <c r="T127" s="94">
        <v>0</v>
      </c>
      <c r="U127" s="93">
        <f t="shared" si="51"/>
        <v>1</v>
      </c>
      <c r="V127" s="49"/>
      <c r="W127" s="48"/>
      <c r="X127" s="47">
        <f t="shared" si="52"/>
        <v>0</v>
      </c>
      <c r="Y127" s="128">
        <f t="shared" si="53"/>
        <v>1</v>
      </c>
      <c r="Z127" s="128">
        <f t="shared" si="53"/>
        <v>0</v>
      </c>
      <c r="AA127" s="45">
        <f t="shared" si="54"/>
        <v>1</v>
      </c>
    </row>
    <row r="128" spans="1:27" s="1" customFormat="1" ht="13.5" thickBot="1">
      <c r="A128" s="60" t="s">
        <v>47</v>
      </c>
      <c r="B128" s="59"/>
      <c r="C128" s="59"/>
      <c r="D128" s="89">
        <f t="shared" ref="D128:X128" si="55">SUBTOTAL(9,D121:D127)</f>
        <v>1</v>
      </c>
      <c r="E128" s="88">
        <f t="shared" si="55"/>
        <v>13</v>
      </c>
      <c r="F128" s="87">
        <f t="shared" si="55"/>
        <v>14</v>
      </c>
      <c r="G128" s="89">
        <f t="shared" si="55"/>
        <v>0</v>
      </c>
      <c r="H128" s="88">
        <f t="shared" si="55"/>
        <v>0</v>
      </c>
      <c r="I128" s="87">
        <f t="shared" si="55"/>
        <v>0</v>
      </c>
      <c r="J128" s="89">
        <f t="shared" si="55"/>
        <v>0</v>
      </c>
      <c r="K128" s="88">
        <f t="shared" si="55"/>
        <v>0</v>
      </c>
      <c r="L128" s="87">
        <f t="shared" si="55"/>
        <v>0</v>
      </c>
      <c r="M128" s="89">
        <f t="shared" si="55"/>
        <v>0</v>
      </c>
      <c r="N128" s="88">
        <f t="shared" si="55"/>
        <v>0</v>
      </c>
      <c r="O128" s="87">
        <f t="shared" si="55"/>
        <v>0</v>
      </c>
      <c r="P128" s="89">
        <f t="shared" si="55"/>
        <v>0</v>
      </c>
      <c r="Q128" s="88">
        <f t="shared" si="55"/>
        <v>0</v>
      </c>
      <c r="R128" s="87">
        <f t="shared" si="55"/>
        <v>0</v>
      </c>
      <c r="S128" s="89">
        <f t="shared" si="55"/>
        <v>14</v>
      </c>
      <c r="T128" s="88">
        <f t="shared" si="55"/>
        <v>6</v>
      </c>
      <c r="U128" s="87">
        <f t="shared" si="55"/>
        <v>20</v>
      </c>
      <c r="V128" s="89">
        <f t="shared" si="55"/>
        <v>0</v>
      </c>
      <c r="W128" s="88">
        <f t="shared" si="55"/>
        <v>1</v>
      </c>
      <c r="X128" s="87">
        <f t="shared" si="55"/>
        <v>1</v>
      </c>
      <c r="Y128" s="129">
        <f t="shared" si="53"/>
        <v>15</v>
      </c>
      <c r="Z128" s="86">
        <f t="shared" si="53"/>
        <v>20</v>
      </c>
      <c r="AA128" s="85">
        <f>SUBTOTAL(9,AA121:AA126)</f>
        <v>34</v>
      </c>
    </row>
    <row r="129" spans="1:27">
      <c r="A129" s="14"/>
      <c r="B129" s="13"/>
      <c r="C129" s="13"/>
      <c r="D129" s="43"/>
      <c r="E129" s="42"/>
      <c r="F129" s="41"/>
      <c r="G129" s="42"/>
      <c r="H129" s="42"/>
      <c r="I129" s="42"/>
      <c r="J129" s="43"/>
      <c r="K129" s="42"/>
      <c r="L129" s="41"/>
      <c r="M129" s="43"/>
      <c r="N129" s="42"/>
      <c r="O129" s="42"/>
      <c r="P129" s="43"/>
      <c r="Q129" s="42"/>
      <c r="R129" s="41"/>
      <c r="S129" s="42"/>
      <c r="T129" s="42"/>
      <c r="U129" s="42"/>
      <c r="V129" s="43"/>
      <c r="W129" s="42"/>
      <c r="X129" s="41"/>
      <c r="Y129" s="40"/>
      <c r="Z129" s="40"/>
      <c r="AA129" s="39"/>
    </row>
    <row r="130" spans="1:27" s="1" customFormat="1">
      <c r="A130" s="44" t="s">
        <v>46</v>
      </c>
      <c r="B130" s="50">
        <v>5540</v>
      </c>
      <c r="C130" s="50">
        <v>7</v>
      </c>
      <c r="D130" s="49"/>
      <c r="E130" s="48">
        <v>13</v>
      </c>
      <c r="F130" s="47">
        <f>D130+E130</f>
        <v>13</v>
      </c>
      <c r="G130" s="48">
        <v>1</v>
      </c>
      <c r="H130" s="48">
        <v>2</v>
      </c>
      <c r="I130" s="52">
        <f>G130+H130</f>
        <v>3</v>
      </c>
      <c r="J130" s="49"/>
      <c r="K130" s="48"/>
      <c r="L130" s="47">
        <f>J130+K130</f>
        <v>0</v>
      </c>
      <c r="M130" s="49">
        <v>2</v>
      </c>
      <c r="N130" s="48"/>
      <c r="O130" s="52">
        <f>M130+N130</f>
        <v>2</v>
      </c>
      <c r="P130" s="49"/>
      <c r="Q130" s="48"/>
      <c r="R130" s="47">
        <f>P130+Q130</f>
        <v>0</v>
      </c>
      <c r="S130" s="48">
        <v>3</v>
      </c>
      <c r="T130" s="48">
        <v>5</v>
      </c>
      <c r="U130" s="52">
        <f>S130+T130</f>
        <v>8</v>
      </c>
      <c r="V130" s="49"/>
      <c r="W130" s="48">
        <v>1</v>
      </c>
      <c r="X130" s="47">
        <f>V130+W130</f>
        <v>1</v>
      </c>
      <c r="Y130" s="46">
        <f t="shared" ref="Y130:AA131" si="56">D130+G130+J130+M130+P130+S130+V130</f>
        <v>6</v>
      </c>
      <c r="Z130" s="46">
        <f t="shared" si="56"/>
        <v>21</v>
      </c>
      <c r="AA130" s="45">
        <f t="shared" si="56"/>
        <v>27</v>
      </c>
    </row>
    <row r="131" spans="1:27" s="1" customFormat="1" ht="13.5" thickBot="1">
      <c r="A131" s="44" t="s">
        <v>45</v>
      </c>
      <c r="B131" s="50">
        <v>5540</v>
      </c>
      <c r="C131" s="50">
        <v>9</v>
      </c>
      <c r="D131" s="49"/>
      <c r="E131" s="48">
        <v>2</v>
      </c>
      <c r="F131" s="47">
        <f>D131+E131</f>
        <v>2</v>
      </c>
      <c r="G131" s="48"/>
      <c r="H131" s="48">
        <v>1</v>
      </c>
      <c r="I131" s="52">
        <f>G131+H131</f>
        <v>1</v>
      </c>
      <c r="J131" s="49"/>
      <c r="K131" s="48"/>
      <c r="L131" s="47"/>
      <c r="M131" s="49"/>
      <c r="N131" s="48"/>
      <c r="O131" s="52">
        <f>M131+N131</f>
        <v>0</v>
      </c>
      <c r="P131" s="49"/>
      <c r="Q131" s="48"/>
      <c r="R131" s="47">
        <f>P131+Q131</f>
        <v>0</v>
      </c>
      <c r="S131" s="48"/>
      <c r="T131" s="48"/>
      <c r="U131" s="52">
        <f>S131+T131</f>
        <v>0</v>
      </c>
      <c r="V131" s="49"/>
      <c r="W131" s="48"/>
      <c r="X131" s="47">
        <f>V131+W131</f>
        <v>0</v>
      </c>
      <c r="Y131" s="46">
        <f t="shared" si="56"/>
        <v>0</v>
      </c>
      <c r="Z131" s="46">
        <f t="shared" si="56"/>
        <v>3</v>
      </c>
      <c r="AA131" s="45">
        <f t="shared" si="56"/>
        <v>3</v>
      </c>
    </row>
    <row r="132" spans="1:27" s="1" customFormat="1" ht="13.5" thickBot="1">
      <c r="A132" s="57" t="s">
        <v>44</v>
      </c>
      <c r="B132" s="59"/>
      <c r="C132" s="59"/>
      <c r="D132" s="89">
        <f t="shared" ref="D132:X132" si="57">SUBTOTAL(9,D130:D130)</f>
        <v>0</v>
      </c>
      <c r="E132" s="88">
        <f t="shared" si="57"/>
        <v>13</v>
      </c>
      <c r="F132" s="87">
        <f t="shared" si="57"/>
        <v>13</v>
      </c>
      <c r="G132" s="88">
        <f t="shared" si="57"/>
        <v>1</v>
      </c>
      <c r="H132" s="88">
        <f t="shared" si="57"/>
        <v>2</v>
      </c>
      <c r="I132" s="88">
        <f t="shared" si="57"/>
        <v>3</v>
      </c>
      <c r="J132" s="89">
        <f t="shared" si="57"/>
        <v>0</v>
      </c>
      <c r="K132" s="88">
        <f t="shared" si="57"/>
        <v>0</v>
      </c>
      <c r="L132" s="87">
        <f t="shared" si="57"/>
        <v>0</v>
      </c>
      <c r="M132" s="89">
        <f t="shared" si="57"/>
        <v>2</v>
      </c>
      <c r="N132" s="88">
        <f t="shared" si="57"/>
        <v>0</v>
      </c>
      <c r="O132" s="88">
        <f t="shared" si="57"/>
        <v>2</v>
      </c>
      <c r="P132" s="89">
        <f t="shared" si="57"/>
        <v>0</v>
      </c>
      <c r="Q132" s="88">
        <f t="shared" si="57"/>
        <v>0</v>
      </c>
      <c r="R132" s="87">
        <f t="shared" si="57"/>
        <v>0</v>
      </c>
      <c r="S132" s="88">
        <f t="shared" si="57"/>
        <v>3</v>
      </c>
      <c r="T132" s="88">
        <f t="shared" si="57"/>
        <v>5</v>
      </c>
      <c r="U132" s="88">
        <f t="shared" si="57"/>
        <v>8</v>
      </c>
      <c r="V132" s="89">
        <f t="shared" si="57"/>
        <v>0</v>
      </c>
      <c r="W132" s="88">
        <f t="shared" si="57"/>
        <v>1</v>
      </c>
      <c r="X132" s="87">
        <f t="shared" si="57"/>
        <v>1</v>
      </c>
      <c r="Y132" s="129">
        <f>D132+G132+J132+M132+P132+S132+V132</f>
        <v>6</v>
      </c>
      <c r="Z132" s="86">
        <f>E132+H132+K132+N132+Q132+T132+W132</f>
        <v>21</v>
      </c>
      <c r="AA132" s="85">
        <f>SUBTOTAL(9,AA130:AA130)</f>
        <v>27</v>
      </c>
    </row>
    <row r="133" spans="1:27">
      <c r="A133" s="14"/>
      <c r="B133" s="13"/>
      <c r="C133" s="13"/>
      <c r="D133" s="43"/>
      <c r="E133" s="42"/>
      <c r="F133" s="41"/>
      <c r="G133" s="42"/>
      <c r="H133" s="42"/>
      <c r="I133" s="42"/>
      <c r="J133" s="43"/>
      <c r="K133" s="42"/>
      <c r="L133" s="41"/>
      <c r="M133" s="43"/>
      <c r="N133" s="42"/>
      <c r="O133" s="42"/>
      <c r="P133" s="43"/>
      <c r="Q133" s="42"/>
      <c r="R133" s="41"/>
      <c r="S133" s="42"/>
      <c r="T133" s="42"/>
      <c r="U133" s="42"/>
      <c r="V133" s="43"/>
      <c r="W133" s="42"/>
      <c r="X133" s="41"/>
      <c r="Y133" s="40"/>
      <c r="Z133" s="40"/>
      <c r="AA133" s="39"/>
    </row>
    <row r="134" spans="1:27" s="1" customFormat="1">
      <c r="A134" s="44" t="s">
        <v>43</v>
      </c>
      <c r="B134" s="50">
        <v>5185</v>
      </c>
      <c r="C134" s="50">
        <v>7</v>
      </c>
      <c r="D134" s="49">
        <v>0</v>
      </c>
      <c r="E134" s="48">
        <v>2</v>
      </c>
      <c r="F134" s="47">
        <f>D134+E134</f>
        <v>2</v>
      </c>
      <c r="G134" s="48">
        <v>0</v>
      </c>
      <c r="H134" s="48">
        <v>1</v>
      </c>
      <c r="I134" s="47">
        <f>G134+H134</f>
        <v>1</v>
      </c>
      <c r="J134" s="49"/>
      <c r="K134" s="48"/>
      <c r="L134" s="47">
        <f>J134+K134</f>
        <v>0</v>
      </c>
      <c r="M134" s="49">
        <v>0</v>
      </c>
      <c r="N134" s="48">
        <v>1</v>
      </c>
      <c r="O134" s="47">
        <f>M134+N134</f>
        <v>1</v>
      </c>
      <c r="P134" s="49"/>
      <c r="Q134" s="48"/>
      <c r="R134" s="47">
        <f>P134+Q134</f>
        <v>0</v>
      </c>
      <c r="S134" s="48"/>
      <c r="T134" s="48"/>
      <c r="U134" s="52">
        <f>S134+T134</f>
        <v>0</v>
      </c>
      <c r="V134" s="49">
        <v>0</v>
      </c>
      <c r="W134" s="48">
        <v>1</v>
      </c>
      <c r="X134" s="47">
        <f>V134+W134</f>
        <v>1</v>
      </c>
      <c r="Y134" s="128">
        <f t="shared" ref="Y134:AA136" si="58">D134+G134+J134+M134+P134+S134+V134</f>
        <v>0</v>
      </c>
      <c r="Z134" s="128">
        <f t="shared" si="58"/>
        <v>5</v>
      </c>
      <c r="AA134" s="45">
        <f t="shared" si="58"/>
        <v>5</v>
      </c>
    </row>
    <row r="135" spans="1:27" s="1" customFormat="1">
      <c r="A135" s="44" t="s">
        <v>42</v>
      </c>
      <c r="B135" s="50">
        <v>5180</v>
      </c>
      <c r="C135" s="50">
        <v>7</v>
      </c>
      <c r="D135" s="49">
        <v>0</v>
      </c>
      <c r="E135" s="48">
        <v>15</v>
      </c>
      <c r="F135" s="47">
        <f>D135+E135</f>
        <v>15</v>
      </c>
      <c r="G135" s="94"/>
      <c r="H135" s="94"/>
      <c r="I135" s="93">
        <f>G135+H135</f>
        <v>0</v>
      </c>
      <c r="J135" s="49"/>
      <c r="K135" s="48"/>
      <c r="L135" s="47">
        <f>J135+K135</f>
        <v>0</v>
      </c>
      <c r="M135" s="49">
        <v>2</v>
      </c>
      <c r="N135" s="94">
        <v>1</v>
      </c>
      <c r="O135" s="93">
        <f>M135+N135</f>
        <v>3</v>
      </c>
      <c r="P135" s="49"/>
      <c r="Q135" s="48"/>
      <c r="R135" s="47">
        <f>P135+Q135</f>
        <v>0</v>
      </c>
      <c r="S135" s="94">
        <v>0</v>
      </c>
      <c r="T135" s="94">
        <v>1</v>
      </c>
      <c r="U135" s="93">
        <f>S135+T135</f>
        <v>1</v>
      </c>
      <c r="V135" s="49"/>
      <c r="W135" s="48"/>
      <c r="X135" s="47">
        <f>V135+W135</f>
        <v>0</v>
      </c>
      <c r="Y135" s="128">
        <f t="shared" si="58"/>
        <v>2</v>
      </c>
      <c r="Z135" s="128">
        <f t="shared" si="58"/>
        <v>17</v>
      </c>
      <c r="AA135" s="45">
        <f t="shared" si="58"/>
        <v>19</v>
      </c>
    </row>
    <row r="136" spans="1:27" s="1" customFormat="1" ht="13.5" thickBot="1">
      <c r="A136" s="44" t="s">
        <v>41</v>
      </c>
      <c r="B136" s="50">
        <v>5180</v>
      </c>
      <c r="C136" s="50">
        <v>9</v>
      </c>
      <c r="D136" s="49">
        <v>0</v>
      </c>
      <c r="E136" s="48">
        <v>1</v>
      </c>
      <c r="F136" s="47">
        <f>D136+E136</f>
        <v>1</v>
      </c>
      <c r="G136" s="48">
        <v>0</v>
      </c>
      <c r="H136" s="48">
        <v>1</v>
      </c>
      <c r="I136" s="52">
        <f>G136+H136</f>
        <v>1</v>
      </c>
      <c r="J136" s="49"/>
      <c r="K136" s="48"/>
      <c r="L136" s="47">
        <f>J136+K136</f>
        <v>0</v>
      </c>
      <c r="M136" s="49"/>
      <c r="N136" s="48"/>
      <c r="O136" s="52">
        <f>M136+N136</f>
        <v>0</v>
      </c>
      <c r="P136" s="49"/>
      <c r="Q136" s="48"/>
      <c r="R136" s="47">
        <f>P136+Q136</f>
        <v>0</v>
      </c>
      <c r="S136" s="48"/>
      <c r="T136" s="48"/>
      <c r="U136" s="52">
        <f>S136+T136</f>
        <v>0</v>
      </c>
      <c r="V136" s="49">
        <v>0</v>
      </c>
      <c r="W136" s="48">
        <v>1</v>
      </c>
      <c r="X136" s="47">
        <f>V136+W136</f>
        <v>1</v>
      </c>
      <c r="Y136" s="46">
        <f t="shared" si="58"/>
        <v>0</v>
      </c>
      <c r="Z136" s="46">
        <f t="shared" si="58"/>
        <v>3</v>
      </c>
      <c r="AA136" s="45">
        <f t="shared" si="58"/>
        <v>3</v>
      </c>
    </row>
    <row r="137" spans="1:27" s="1" customFormat="1" ht="13.5" thickBot="1">
      <c r="A137" s="57" t="s">
        <v>40</v>
      </c>
      <c r="B137" s="59"/>
      <c r="C137" s="59"/>
      <c r="D137" s="89">
        <f t="shared" ref="D137:X137" si="59">SUBTOTAL(9,D134:D136)</f>
        <v>0</v>
      </c>
      <c r="E137" s="88">
        <f t="shared" si="59"/>
        <v>18</v>
      </c>
      <c r="F137" s="87">
        <f t="shared" si="59"/>
        <v>18</v>
      </c>
      <c r="G137" s="88">
        <f t="shared" si="59"/>
        <v>0</v>
      </c>
      <c r="H137" s="88">
        <f t="shared" si="59"/>
        <v>2</v>
      </c>
      <c r="I137" s="88">
        <f t="shared" si="59"/>
        <v>2</v>
      </c>
      <c r="J137" s="89">
        <f t="shared" si="59"/>
        <v>0</v>
      </c>
      <c r="K137" s="88">
        <f t="shared" si="59"/>
        <v>0</v>
      </c>
      <c r="L137" s="87">
        <f t="shared" si="59"/>
        <v>0</v>
      </c>
      <c r="M137" s="89">
        <f t="shared" si="59"/>
        <v>2</v>
      </c>
      <c r="N137" s="88">
        <f t="shared" si="59"/>
        <v>2</v>
      </c>
      <c r="O137" s="88">
        <f t="shared" si="59"/>
        <v>4</v>
      </c>
      <c r="P137" s="89">
        <f t="shared" si="59"/>
        <v>0</v>
      </c>
      <c r="Q137" s="88">
        <f t="shared" si="59"/>
        <v>0</v>
      </c>
      <c r="R137" s="87">
        <f t="shared" si="59"/>
        <v>0</v>
      </c>
      <c r="S137" s="88">
        <f t="shared" si="59"/>
        <v>0</v>
      </c>
      <c r="T137" s="88">
        <f t="shared" si="59"/>
        <v>1</v>
      </c>
      <c r="U137" s="88">
        <f t="shared" si="59"/>
        <v>1</v>
      </c>
      <c r="V137" s="89">
        <f t="shared" si="59"/>
        <v>0</v>
      </c>
      <c r="W137" s="88">
        <f t="shared" si="59"/>
        <v>2</v>
      </c>
      <c r="X137" s="87">
        <f t="shared" si="59"/>
        <v>2</v>
      </c>
      <c r="Y137" s="86">
        <f>D137+G137+J137+M137+P137+S137+V137</f>
        <v>2</v>
      </c>
      <c r="Z137" s="86">
        <f>E137+H137+K137+N137+Q137+T137+W137</f>
        <v>25</v>
      </c>
      <c r="AA137" s="85">
        <f>SUBTOTAL(9,AA134:AA136)</f>
        <v>27</v>
      </c>
    </row>
    <row r="138" spans="1:27">
      <c r="A138" s="14"/>
      <c r="B138" s="13"/>
      <c r="C138" s="13"/>
      <c r="D138" s="43"/>
      <c r="E138" s="42"/>
      <c r="F138" s="41"/>
      <c r="G138" s="42"/>
      <c r="H138" s="42"/>
      <c r="I138" s="42"/>
      <c r="J138" s="43"/>
      <c r="K138" s="42"/>
      <c r="L138" s="41"/>
      <c r="M138" s="43"/>
      <c r="N138" s="42"/>
      <c r="O138" s="42"/>
      <c r="P138" s="43"/>
      <c r="Q138" s="42"/>
      <c r="R138" s="41"/>
      <c r="S138" s="42"/>
      <c r="T138" s="42"/>
      <c r="U138" s="42"/>
      <c r="V138" s="43"/>
      <c r="W138" s="42"/>
      <c r="X138" s="41"/>
      <c r="Y138" s="40"/>
      <c r="Z138" s="40"/>
      <c r="AA138" s="39"/>
    </row>
    <row r="139" spans="1:27" s="1" customFormat="1">
      <c r="A139" s="44" t="s">
        <v>39</v>
      </c>
      <c r="B139" s="50">
        <v>5160</v>
      </c>
      <c r="C139" s="50">
        <v>7</v>
      </c>
      <c r="D139" s="49">
        <v>8</v>
      </c>
      <c r="E139" s="48">
        <v>24</v>
      </c>
      <c r="F139" s="47">
        <f>D139+E139</f>
        <v>32</v>
      </c>
      <c r="G139" s="48"/>
      <c r="H139" s="48"/>
      <c r="I139" s="52">
        <f>G139+H139</f>
        <v>0</v>
      </c>
      <c r="J139" s="49"/>
      <c r="K139" s="48"/>
      <c r="L139" s="47">
        <f>J139+K139</f>
        <v>0</v>
      </c>
      <c r="M139" s="49">
        <v>1</v>
      </c>
      <c r="N139" s="48">
        <v>6</v>
      </c>
      <c r="O139" s="52">
        <f>M139+N139</f>
        <v>7</v>
      </c>
      <c r="P139" s="49">
        <v>0</v>
      </c>
      <c r="Q139" s="48">
        <v>1</v>
      </c>
      <c r="R139" s="47">
        <f>P139+Q139</f>
        <v>1</v>
      </c>
      <c r="S139" s="48">
        <v>0</v>
      </c>
      <c r="T139" s="48">
        <v>11</v>
      </c>
      <c r="U139" s="52">
        <f>S139+T139</f>
        <v>11</v>
      </c>
      <c r="V139" s="49">
        <v>0</v>
      </c>
      <c r="W139" s="48">
        <v>4</v>
      </c>
      <c r="X139" s="47">
        <f>V139+W139</f>
        <v>4</v>
      </c>
      <c r="Y139" s="46">
        <f t="shared" ref="Y139:AA140" si="60">D139+G139+J139+M139+P139+S139+V139</f>
        <v>9</v>
      </c>
      <c r="Z139" s="46">
        <f t="shared" si="60"/>
        <v>46</v>
      </c>
      <c r="AA139" s="45">
        <f t="shared" si="60"/>
        <v>55</v>
      </c>
    </row>
    <row r="140" spans="1:27" s="1" customFormat="1" ht="13.5" thickBot="1">
      <c r="A140" s="44" t="s">
        <v>38</v>
      </c>
      <c r="B140" s="50">
        <v>5160</v>
      </c>
      <c r="C140" s="50">
        <v>9</v>
      </c>
      <c r="D140" s="49">
        <v>1</v>
      </c>
      <c r="E140" s="48">
        <v>2</v>
      </c>
      <c r="F140" s="47">
        <f>D140+E140</f>
        <v>3</v>
      </c>
      <c r="G140" s="48"/>
      <c r="H140" s="48"/>
      <c r="I140" s="52">
        <f>G140+H140</f>
        <v>0</v>
      </c>
      <c r="J140" s="49"/>
      <c r="K140" s="48"/>
      <c r="L140" s="47">
        <f>J140+K140</f>
        <v>0</v>
      </c>
      <c r="M140" s="49">
        <v>0</v>
      </c>
      <c r="N140" s="48">
        <v>1</v>
      </c>
      <c r="O140" s="52">
        <f>M140+N140</f>
        <v>1</v>
      </c>
      <c r="P140" s="49"/>
      <c r="Q140" s="48"/>
      <c r="R140" s="47">
        <f>P140+Q140</f>
        <v>0</v>
      </c>
      <c r="S140" s="48">
        <v>1</v>
      </c>
      <c r="T140" s="48">
        <v>2</v>
      </c>
      <c r="U140" s="52">
        <f>S140+T140</f>
        <v>3</v>
      </c>
      <c r="V140" s="49">
        <v>0</v>
      </c>
      <c r="W140" s="48">
        <v>1</v>
      </c>
      <c r="X140" s="47">
        <f>V140+W140</f>
        <v>1</v>
      </c>
      <c r="Y140" s="46">
        <f t="shared" si="60"/>
        <v>2</v>
      </c>
      <c r="Z140" s="46">
        <f t="shared" si="60"/>
        <v>6</v>
      </c>
      <c r="AA140" s="45">
        <f t="shared" si="60"/>
        <v>8</v>
      </c>
    </row>
    <row r="141" spans="1:27" s="1" customFormat="1" ht="13.5" thickBot="1">
      <c r="A141" s="57" t="s">
        <v>37</v>
      </c>
      <c r="B141" s="59"/>
      <c r="C141" s="59"/>
      <c r="D141" s="89">
        <f t="shared" ref="D141:X141" si="61">SUBTOTAL(9,D139:D140)</f>
        <v>9</v>
      </c>
      <c r="E141" s="88">
        <f t="shared" si="61"/>
        <v>26</v>
      </c>
      <c r="F141" s="87">
        <f t="shared" si="61"/>
        <v>35</v>
      </c>
      <c r="G141" s="88">
        <f t="shared" si="61"/>
        <v>0</v>
      </c>
      <c r="H141" s="88">
        <f t="shared" si="61"/>
        <v>0</v>
      </c>
      <c r="I141" s="88">
        <f t="shared" si="61"/>
        <v>0</v>
      </c>
      <c r="J141" s="89">
        <f t="shared" si="61"/>
        <v>0</v>
      </c>
      <c r="K141" s="88">
        <f t="shared" si="61"/>
        <v>0</v>
      </c>
      <c r="L141" s="87">
        <f t="shared" si="61"/>
        <v>0</v>
      </c>
      <c r="M141" s="89">
        <f t="shared" si="61"/>
        <v>1</v>
      </c>
      <c r="N141" s="88">
        <f t="shared" si="61"/>
        <v>7</v>
      </c>
      <c r="O141" s="88">
        <f t="shared" si="61"/>
        <v>8</v>
      </c>
      <c r="P141" s="89">
        <f t="shared" si="61"/>
        <v>0</v>
      </c>
      <c r="Q141" s="88">
        <f t="shared" si="61"/>
        <v>1</v>
      </c>
      <c r="R141" s="87">
        <f t="shared" si="61"/>
        <v>1</v>
      </c>
      <c r="S141" s="88">
        <f t="shared" si="61"/>
        <v>1</v>
      </c>
      <c r="T141" s="88">
        <f t="shared" si="61"/>
        <v>13</v>
      </c>
      <c r="U141" s="88">
        <f t="shared" si="61"/>
        <v>14</v>
      </c>
      <c r="V141" s="89">
        <f t="shared" si="61"/>
        <v>0</v>
      </c>
      <c r="W141" s="88">
        <f t="shared" si="61"/>
        <v>5</v>
      </c>
      <c r="X141" s="87">
        <f t="shared" si="61"/>
        <v>5</v>
      </c>
      <c r="Y141" s="86">
        <f>D141+G141+J141+M141+P141+S141+V141</f>
        <v>11</v>
      </c>
      <c r="Z141" s="86">
        <f>E141+H141+K141+N141+Q141+T141+W141</f>
        <v>52</v>
      </c>
      <c r="AA141" s="85">
        <f>SUBTOTAL(9,AA139:AA140)</f>
        <v>63</v>
      </c>
    </row>
    <row r="142" spans="1:27">
      <c r="A142" s="27"/>
      <c r="B142" s="26"/>
      <c r="C142" s="26"/>
      <c r="D142" s="43"/>
      <c r="E142" s="42"/>
      <c r="F142" s="41"/>
      <c r="G142" s="98"/>
      <c r="H142" s="98"/>
      <c r="I142" s="98"/>
      <c r="J142" s="43"/>
      <c r="K142" s="42"/>
      <c r="L142" s="41"/>
      <c r="M142" s="43"/>
      <c r="N142" s="98"/>
      <c r="O142" s="98"/>
      <c r="P142" s="43"/>
      <c r="Q142" s="42"/>
      <c r="R142" s="41"/>
      <c r="S142" s="98"/>
      <c r="T142" s="98"/>
      <c r="U142" s="98"/>
      <c r="V142" s="43"/>
      <c r="W142" s="42"/>
      <c r="X142" s="41"/>
      <c r="Y142" s="97"/>
      <c r="Z142" s="97"/>
      <c r="AA142" s="39"/>
    </row>
    <row r="143" spans="1:27" s="125" customFormat="1">
      <c r="A143" s="14" t="s">
        <v>36</v>
      </c>
      <c r="B143" s="13">
        <v>5560</v>
      </c>
      <c r="C143" s="13">
        <v>7</v>
      </c>
      <c r="D143" s="127">
        <v>2</v>
      </c>
      <c r="E143" s="126">
        <v>11</v>
      </c>
      <c r="F143" s="10">
        <f>D143+E143</f>
        <v>13</v>
      </c>
      <c r="G143" s="126"/>
      <c r="H143" s="126"/>
      <c r="I143" s="10">
        <f>G143+H143</f>
        <v>0</v>
      </c>
      <c r="J143" s="127"/>
      <c r="K143" s="126"/>
      <c r="L143" s="10">
        <f>J143+K143</f>
        <v>0</v>
      </c>
      <c r="M143" s="127">
        <v>0</v>
      </c>
      <c r="N143" s="126">
        <v>1</v>
      </c>
      <c r="O143" s="11">
        <f>M143+N143</f>
        <v>1</v>
      </c>
      <c r="P143" s="72"/>
      <c r="Q143" s="14"/>
      <c r="R143" s="10">
        <f>P143+Q143</f>
        <v>0</v>
      </c>
      <c r="S143" s="126">
        <v>1</v>
      </c>
      <c r="T143" s="126">
        <v>3</v>
      </c>
      <c r="U143" s="11">
        <f>S143+T143</f>
        <v>4</v>
      </c>
      <c r="V143" s="127">
        <v>1</v>
      </c>
      <c r="W143" s="126">
        <v>0</v>
      </c>
      <c r="X143" s="10">
        <f>V143+W143</f>
        <v>1</v>
      </c>
      <c r="Y143" s="15">
        <f>D143+G143+J143+M143+P143+S143+V143</f>
        <v>4</v>
      </c>
      <c r="Z143" s="9">
        <f>E143+H143+K143+N143+Q143+T143+W143</f>
        <v>15</v>
      </c>
      <c r="AA143" s="8">
        <f>F143+I143+L143+O143+R143+U143+X143</f>
        <v>19</v>
      </c>
    </row>
    <row r="144" spans="1:27" ht="13.5" thickBot="1">
      <c r="A144" s="27"/>
      <c r="B144" s="26"/>
      <c r="C144" s="26"/>
      <c r="D144" s="43"/>
      <c r="E144" s="42"/>
      <c r="F144" s="41"/>
      <c r="G144" s="98"/>
      <c r="H144" s="98"/>
      <c r="I144" s="98"/>
      <c r="J144" s="43"/>
      <c r="K144" s="42"/>
      <c r="L144" s="41"/>
      <c r="M144" s="43"/>
      <c r="N144" s="98"/>
      <c r="O144" s="98"/>
      <c r="P144" s="43"/>
      <c r="Q144" s="42"/>
      <c r="R144" s="41"/>
      <c r="S144" s="98"/>
      <c r="T144" s="98"/>
      <c r="U144" s="98"/>
      <c r="V144" s="43"/>
      <c r="W144" s="42"/>
      <c r="X144" s="41"/>
      <c r="Y144" s="97"/>
      <c r="Z144" s="97"/>
      <c r="AA144" s="39"/>
    </row>
    <row r="145" spans="1:27" s="1" customFormat="1" ht="13.5" thickBot="1">
      <c r="A145" s="123" t="s">
        <v>35</v>
      </c>
      <c r="B145" s="124"/>
      <c r="C145" s="124"/>
      <c r="D145" s="123"/>
      <c r="E145" s="122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0"/>
    </row>
    <row r="146" spans="1:27" s="1" customFormat="1">
      <c r="A146" s="72" t="s">
        <v>5</v>
      </c>
      <c r="B146" s="13"/>
      <c r="C146" s="12">
        <v>7</v>
      </c>
      <c r="D146" s="16">
        <f t="shared" ref="D146:X146" si="62">D122+D123+D125+D126+D130+D134+D135+D139+D143</f>
        <v>11</v>
      </c>
      <c r="E146" s="11">
        <f t="shared" si="62"/>
        <v>78</v>
      </c>
      <c r="F146" s="10">
        <f t="shared" si="62"/>
        <v>89</v>
      </c>
      <c r="G146" s="16">
        <f t="shared" si="62"/>
        <v>1</v>
      </c>
      <c r="H146" s="11">
        <f t="shared" si="62"/>
        <v>3</v>
      </c>
      <c r="I146" s="10">
        <f t="shared" si="62"/>
        <v>4</v>
      </c>
      <c r="J146" s="16">
        <f t="shared" si="62"/>
        <v>0</v>
      </c>
      <c r="K146" s="11">
        <f t="shared" si="62"/>
        <v>0</v>
      </c>
      <c r="L146" s="10">
        <f t="shared" si="62"/>
        <v>0</v>
      </c>
      <c r="M146" s="16">
        <f t="shared" si="62"/>
        <v>5</v>
      </c>
      <c r="N146" s="11">
        <f t="shared" si="62"/>
        <v>9</v>
      </c>
      <c r="O146" s="11">
        <f t="shared" si="62"/>
        <v>14</v>
      </c>
      <c r="P146" s="16">
        <f t="shared" si="62"/>
        <v>0</v>
      </c>
      <c r="Q146" s="11">
        <f t="shared" si="62"/>
        <v>1</v>
      </c>
      <c r="R146" s="10">
        <f t="shared" si="62"/>
        <v>1</v>
      </c>
      <c r="S146" s="11">
        <f t="shared" si="62"/>
        <v>14</v>
      </c>
      <c r="T146" s="11">
        <f t="shared" si="62"/>
        <v>26</v>
      </c>
      <c r="U146" s="10">
        <f t="shared" si="62"/>
        <v>40</v>
      </c>
      <c r="V146" s="16">
        <f t="shared" si="62"/>
        <v>1</v>
      </c>
      <c r="W146" s="11">
        <f t="shared" si="62"/>
        <v>7</v>
      </c>
      <c r="X146" s="10">
        <f t="shared" si="62"/>
        <v>8</v>
      </c>
      <c r="Y146" s="15">
        <f>Y122+Y123+Y125+Y126+Y130+Y134+Y135+Y139+Y143+Y121+Y124</f>
        <v>35</v>
      </c>
      <c r="Z146" s="9">
        <f>Z122+Z123+Z125+Z126+Z130+Z134+Z135+Z139+Z143+Z121+Z124</f>
        <v>124</v>
      </c>
      <c r="AA146" s="8">
        <f>AA122+AA123+AA125+AA126+AA130+AA134+AA135+AA139+AA143+AA121+AA124</f>
        <v>159</v>
      </c>
    </row>
    <row r="147" spans="1:27" s="1" customFormat="1" ht="13.5" thickBot="1">
      <c r="A147" s="71" t="s">
        <v>1</v>
      </c>
      <c r="B147" s="70"/>
      <c r="C147" s="119">
        <v>9</v>
      </c>
      <c r="D147" s="69">
        <f t="shared" ref="D147:X147" si="63">D136+D140</f>
        <v>1</v>
      </c>
      <c r="E147" s="68">
        <f t="shared" si="63"/>
        <v>3</v>
      </c>
      <c r="F147" s="67">
        <f t="shared" si="63"/>
        <v>4</v>
      </c>
      <c r="G147" s="68">
        <f t="shared" si="63"/>
        <v>0</v>
      </c>
      <c r="H147" s="68">
        <f t="shared" si="63"/>
        <v>1</v>
      </c>
      <c r="I147" s="68">
        <f t="shared" si="63"/>
        <v>1</v>
      </c>
      <c r="J147" s="69">
        <f t="shared" si="63"/>
        <v>0</v>
      </c>
      <c r="K147" s="68">
        <f t="shared" si="63"/>
        <v>0</v>
      </c>
      <c r="L147" s="67">
        <f t="shared" si="63"/>
        <v>0</v>
      </c>
      <c r="M147" s="68">
        <f t="shared" si="63"/>
        <v>0</v>
      </c>
      <c r="N147" s="68">
        <f t="shared" si="63"/>
        <v>1</v>
      </c>
      <c r="O147" s="68">
        <f t="shared" si="63"/>
        <v>1</v>
      </c>
      <c r="P147" s="69">
        <f t="shared" si="63"/>
        <v>0</v>
      </c>
      <c r="Q147" s="68">
        <f t="shared" si="63"/>
        <v>0</v>
      </c>
      <c r="R147" s="67">
        <f t="shared" si="63"/>
        <v>0</v>
      </c>
      <c r="S147" s="68">
        <f t="shared" si="63"/>
        <v>1</v>
      </c>
      <c r="T147" s="68">
        <f t="shared" si="63"/>
        <v>2</v>
      </c>
      <c r="U147" s="68">
        <f t="shared" si="63"/>
        <v>3</v>
      </c>
      <c r="V147" s="69">
        <f t="shared" si="63"/>
        <v>0</v>
      </c>
      <c r="W147" s="68">
        <f t="shared" si="63"/>
        <v>2</v>
      </c>
      <c r="X147" s="67">
        <f t="shared" si="63"/>
        <v>2</v>
      </c>
      <c r="Y147" s="118">
        <f>Y136+Y140+Y131+Y127</f>
        <v>3</v>
      </c>
      <c r="Z147" s="118">
        <f>Z136+Z140+Z131+Z127</f>
        <v>12</v>
      </c>
      <c r="AA147" s="117">
        <f>AA136+AA140+AA131+AA127</f>
        <v>15</v>
      </c>
    </row>
    <row r="148" spans="1:27" s="1" customFormat="1" ht="13.5" thickBot="1">
      <c r="A148" s="116" t="s">
        <v>0</v>
      </c>
      <c r="B148" s="115"/>
      <c r="C148" s="114"/>
      <c r="D148" s="113">
        <f t="shared" ref="D148:X148" si="64">SUBTOTAL(9,D119:D145)</f>
        <v>12</v>
      </c>
      <c r="E148" s="112">
        <f t="shared" si="64"/>
        <v>83</v>
      </c>
      <c r="F148" s="111">
        <f t="shared" si="64"/>
        <v>95</v>
      </c>
      <c r="G148" s="113">
        <f t="shared" si="64"/>
        <v>1</v>
      </c>
      <c r="H148" s="112">
        <f t="shared" si="64"/>
        <v>5</v>
      </c>
      <c r="I148" s="111">
        <f t="shared" si="64"/>
        <v>6</v>
      </c>
      <c r="J148" s="113">
        <f t="shared" si="64"/>
        <v>0</v>
      </c>
      <c r="K148" s="112">
        <f t="shared" si="64"/>
        <v>0</v>
      </c>
      <c r="L148" s="111">
        <f t="shared" si="64"/>
        <v>0</v>
      </c>
      <c r="M148" s="113">
        <f t="shared" si="64"/>
        <v>5</v>
      </c>
      <c r="N148" s="112">
        <f t="shared" si="64"/>
        <v>10</v>
      </c>
      <c r="O148" s="111">
        <f t="shared" si="64"/>
        <v>15</v>
      </c>
      <c r="P148" s="113">
        <f t="shared" si="64"/>
        <v>0</v>
      </c>
      <c r="Q148" s="112">
        <f t="shared" si="64"/>
        <v>1</v>
      </c>
      <c r="R148" s="111">
        <f t="shared" si="64"/>
        <v>1</v>
      </c>
      <c r="S148" s="113">
        <f t="shared" si="64"/>
        <v>19</v>
      </c>
      <c r="T148" s="112">
        <f t="shared" si="64"/>
        <v>28</v>
      </c>
      <c r="U148" s="111">
        <f t="shared" si="64"/>
        <v>47</v>
      </c>
      <c r="V148" s="113">
        <f t="shared" si="64"/>
        <v>1</v>
      </c>
      <c r="W148" s="112">
        <f t="shared" si="64"/>
        <v>9</v>
      </c>
      <c r="X148" s="111">
        <f t="shared" si="64"/>
        <v>10</v>
      </c>
      <c r="Y148" s="113">
        <f>SUM(Y146:Y147)</f>
        <v>38</v>
      </c>
      <c r="Z148" s="112">
        <f>SUM(Z146:Z147)</f>
        <v>136</v>
      </c>
      <c r="AA148" s="111">
        <f>SUBTOTAL(9,AA119:AA145)</f>
        <v>174</v>
      </c>
    </row>
    <row r="149" spans="1:27" s="1" customFormat="1" ht="13.5" thickBot="1">
      <c r="A149" s="14"/>
      <c r="B149" s="13"/>
      <c r="C149" s="13"/>
      <c r="D149" s="43"/>
      <c r="E149" s="42"/>
      <c r="F149" s="41"/>
      <c r="G149" s="42"/>
      <c r="H149" s="42"/>
      <c r="I149" s="42"/>
      <c r="J149" s="43"/>
      <c r="K149" s="42"/>
      <c r="L149" s="41"/>
      <c r="M149" s="42"/>
      <c r="N149" s="42"/>
      <c r="O149" s="42"/>
      <c r="P149" s="43"/>
      <c r="Q149" s="42"/>
      <c r="R149" s="41"/>
      <c r="S149" s="42"/>
      <c r="T149" s="42"/>
      <c r="U149" s="42"/>
      <c r="V149" s="43"/>
      <c r="W149" s="42"/>
      <c r="X149" s="41"/>
      <c r="Y149" s="110"/>
      <c r="Z149" s="40"/>
      <c r="AA149" s="39"/>
    </row>
    <row r="150" spans="1:27" s="1" customFormat="1" ht="13.5" thickBot="1">
      <c r="A150" s="236" t="s">
        <v>34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8"/>
    </row>
    <row r="151" spans="1:27">
      <c r="A151" s="27"/>
      <c r="B151" s="26"/>
      <c r="C151" s="26"/>
      <c r="D151" s="43"/>
      <c r="E151" s="42"/>
      <c r="F151" s="41"/>
      <c r="G151" s="98"/>
      <c r="H151" s="98"/>
      <c r="I151" s="98"/>
      <c r="J151" s="43"/>
      <c r="K151" s="42"/>
      <c r="L151" s="41"/>
      <c r="M151" s="43"/>
      <c r="N151" s="98"/>
      <c r="O151" s="98"/>
      <c r="P151" s="43"/>
      <c r="Q151" s="42"/>
      <c r="R151" s="41"/>
      <c r="S151" s="98"/>
      <c r="T151" s="98"/>
      <c r="U151" s="98"/>
      <c r="V151" s="43"/>
      <c r="W151" s="42"/>
      <c r="X151" s="41"/>
      <c r="Y151" s="97"/>
      <c r="Z151" s="97"/>
      <c r="AA151" s="39"/>
    </row>
    <row r="152" spans="1:27" s="1" customFormat="1">
      <c r="A152" s="27" t="s">
        <v>33</v>
      </c>
      <c r="B152" s="95">
        <v>6240</v>
      </c>
      <c r="C152" s="95">
        <v>7</v>
      </c>
      <c r="D152" s="49">
        <v>3</v>
      </c>
      <c r="E152" s="48">
        <v>1</v>
      </c>
      <c r="F152" s="47">
        <f>D152+E152</f>
        <v>4</v>
      </c>
      <c r="G152" s="49">
        <v>1</v>
      </c>
      <c r="H152" s="94">
        <v>0</v>
      </c>
      <c r="I152" s="93">
        <f>G152+H152</f>
        <v>1</v>
      </c>
      <c r="J152" s="49"/>
      <c r="K152" s="48"/>
      <c r="L152" s="47">
        <f>J152+K152</f>
        <v>0</v>
      </c>
      <c r="M152" s="49"/>
      <c r="N152" s="94"/>
      <c r="O152" s="93">
        <f>M152+N152</f>
        <v>0</v>
      </c>
      <c r="P152" s="49"/>
      <c r="Q152" s="48"/>
      <c r="R152" s="47">
        <f>P152+Q152</f>
        <v>0</v>
      </c>
      <c r="S152" s="94">
        <v>2</v>
      </c>
      <c r="T152" s="94">
        <v>3</v>
      </c>
      <c r="U152" s="93">
        <f>S152+T152</f>
        <v>5</v>
      </c>
      <c r="V152" s="49"/>
      <c r="W152" s="48"/>
      <c r="X152" s="47">
        <f>V152+W152</f>
        <v>0</v>
      </c>
      <c r="Y152" s="96">
        <f t="shared" ref="Y152:AA153" si="65">D152+G152+J152+M152+P152+S152+V152</f>
        <v>6</v>
      </c>
      <c r="Z152" s="46">
        <f t="shared" si="65"/>
        <v>4</v>
      </c>
      <c r="AA152" s="45">
        <f t="shared" si="65"/>
        <v>10</v>
      </c>
    </row>
    <row r="153" spans="1:27" s="1" customFormat="1" ht="13.5" thickBot="1">
      <c r="A153" s="27" t="s">
        <v>32</v>
      </c>
      <c r="B153" s="95">
        <v>6245</v>
      </c>
      <c r="C153" s="95">
        <v>6</v>
      </c>
      <c r="D153" s="51"/>
      <c r="E153" s="44"/>
      <c r="F153" s="47">
        <f>D153+E153</f>
        <v>0</v>
      </c>
      <c r="G153" s="109"/>
      <c r="H153" s="27"/>
      <c r="I153" s="93">
        <f>G153+H153</f>
        <v>0</v>
      </c>
      <c r="J153" s="51"/>
      <c r="K153" s="44"/>
      <c r="L153" s="47">
        <f>J153+K153</f>
        <v>0</v>
      </c>
      <c r="M153" s="51"/>
      <c r="N153" s="27"/>
      <c r="O153" s="93">
        <f>M153+N153</f>
        <v>0</v>
      </c>
      <c r="P153" s="51"/>
      <c r="Q153" s="44"/>
      <c r="R153" s="47">
        <f>P153+Q153</f>
        <v>0</v>
      </c>
      <c r="S153" s="27"/>
      <c r="T153" s="27"/>
      <c r="U153" s="93">
        <f>S153+T153</f>
        <v>0</v>
      </c>
      <c r="V153" s="49"/>
      <c r="W153" s="48"/>
      <c r="X153" s="47">
        <f>V153+W153</f>
        <v>0</v>
      </c>
      <c r="Y153" s="92">
        <f t="shared" si="65"/>
        <v>0</v>
      </c>
      <c r="Z153" s="91">
        <f t="shared" si="65"/>
        <v>0</v>
      </c>
      <c r="AA153" s="90">
        <f t="shared" si="65"/>
        <v>0</v>
      </c>
    </row>
    <row r="154" spans="1:27" s="1" customFormat="1" ht="13.5" thickBot="1">
      <c r="A154" s="57" t="s">
        <v>31</v>
      </c>
      <c r="B154" s="59"/>
      <c r="C154" s="59"/>
      <c r="D154" s="108">
        <f t="shared" ref="D154:X154" si="66">SUBTOTAL(9,D152:D153)</f>
        <v>3</v>
      </c>
      <c r="E154" s="107">
        <f t="shared" si="66"/>
        <v>1</v>
      </c>
      <c r="F154" s="106">
        <f t="shared" si="66"/>
        <v>4</v>
      </c>
      <c r="G154" s="107">
        <f t="shared" si="66"/>
        <v>1</v>
      </c>
      <c r="H154" s="107">
        <f t="shared" si="66"/>
        <v>0</v>
      </c>
      <c r="I154" s="107">
        <f t="shared" si="66"/>
        <v>1</v>
      </c>
      <c r="J154" s="108">
        <f t="shared" si="66"/>
        <v>0</v>
      </c>
      <c r="K154" s="107">
        <f t="shared" si="66"/>
        <v>0</v>
      </c>
      <c r="L154" s="106">
        <f t="shared" si="66"/>
        <v>0</v>
      </c>
      <c r="M154" s="108">
        <f t="shared" si="66"/>
        <v>0</v>
      </c>
      <c r="N154" s="107">
        <f t="shared" si="66"/>
        <v>0</v>
      </c>
      <c r="O154" s="107">
        <f t="shared" si="66"/>
        <v>0</v>
      </c>
      <c r="P154" s="108">
        <f t="shared" si="66"/>
        <v>0</v>
      </c>
      <c r="Q154" s="107">
        <f t="shared" si="66"/>
        <v>0</v>
      </c>
      <c r="R154" s="106">
        <f t="shared" si="66"/>
        <v>0</v>
      </c>
      <c r="S154" s="107">
        <f t="shared" si="66"/>
        <v>2</v>
      </c>
      <c r="T154" s="107">
        <f t="shared" si="66"/>
        <v>3</v>
      </c>
      <c r="U154" s="107">
        <f t="shared" si="66"/>
        <v>5</v>
      </c>
      <c r="V154" s="108">
        <f t="shared" si="66"/>
        <v>0</v>
      </c>
      <c r="W154" s="107">
        <f t="shared" si="66"/>
        <v>0</v>
      </c>
      <c r="X154" s="106">
        <f t="shared" si="66"/>
        <v>0</v>
      </c>
      <c r="Y154" s="108">
        <f>D154+G154+J154+M154+P154+S154+V154</f>
        <v>6</v>
      </c>
      <c r="Z154" s="107">
        <f>E154+H154+K154+N154+Q154+T154+W154</f>
        <v>4</v>
      </c>
      <c r="AA154" s="106">
        <f>SUBTOTAL(9,AA152:AA153)</f>
        <v>10</v>
      </c>
    </row>
    <row r="155" spans="1:27">
      <c r="A155" s="27"/>
      <c r="B155" s="26"/>
      <c r="C155" s="26"/>
      <c r="D155" s="43"/>
      <c r="E155" s="42"/>
      <c r="F155" s="41"/>
      <c r="G155" s="98"/>
      <c r="H155" s="98"/>
      <c r="I155" s="98"/>
      <c r="J155" s="43"/>
      <c r="K155" s="42"/>
      <c r="L155" s="41"/>
      <c r="M155" s="43"/>
      <c r="N155" s="98"/>
      <c r="O155" s="98"/>
      <c r="P155" s="43"/>
      <c r="Q155" s="42"/>
      <c r="R155" s="41"/>
      <c r="S155" s="98"/>
      <c r="T155" s="98"/>
      <c r="U155" s="98"/>
      <c r="V155" s="43"/>
      <c r="W155" s="42"/>
      <c r="X155" s="41"/>
      <c r="Y155" s="97"/>
      <c r="Z155" s="97"/>
      <c r="AA155" s="39"/>
    </row>
    <row r="156" spans="1:27" s="99" customFormat="1">
      <c r="A156" s="104" t="s">
        <v>30</v>
      </c>
      <c r="B156" s="26">
        <v>6045</v>
      </c>
      <c r="C156" s="26">
        <v>7</v>
      </c>
      <c r="D156" s="72">
        <v>1</v>
      </c>
      <c r="E156" s="14">
        <v>4</v>
      </c>
      <c r="F156" s="105">
        <f>D156+E156</f>
        <v>5</v>
      </c>
      <c r="G156" s="104"/>
      <c r="H156" s="104"/>
      <c r="I156" s="104">
        <f>G156+H156</f>
        <v>0</v>
      </c>
      <c r="J156" s="72"/>
      <c r="K156" s="14"/>
      <c r="L156" s="102">
        <f>J156+K156</f>
        <v>0</v>
      </c>
      <c r="M156" s="72"/>
      <c r="N156" s="104"/>
      <c r="O156" s="103">
        <f>M156+N156</f>
        <v>0</v>
      </c>
      <c r="P156" s="72"/>
      <c r="Q156" s="14"/>
      <c r="R156" s="102">
        <f>P156+Q156</f>
        <v>0</v>
      </c>
      <c r="S156" s="104"/>
      <c r="T156" s="104"/>
      <c r="U156" s="103">
        <f>S156+T156</f>
        <v>0</v>
      </c>
      <c r="V156" s="72">
        <v>0</v>
      </c>
      <c r="W156" s="14">
        <v>1</v>
      </c>
      <c r="X156" s="102">
        <f>V156+W156</f>
        <v>1</v>
      </c>
      <c r="Y156" s="101">
        <f>D156+G156+J156+M156+P156+S156+V156</f>
        <v>1</v>
      </c>
      <c r="Z156" s="101">
        <f>E156+H156+K156+N156+Q156+T156+W156</f>
        <v>5</v>
      </c>
      <c r="AA156" s="100">
        <f>F156+I156+L156+O156+R156+U156+X156</f>
        <v>6</v>
      </c>
    </row>
    <row r="157" spans="1:27">
      <c r="A157" s="27"/>
      <c r="B157" s="26"/>
      <c r="C157" s="26"/>
      <c r="D157" s="43"/>
      <c r="E157" s="42"/>
      <c r="F157" s="41"/>
      <c r="G157" s="98"/>
      <c r="H157" s="98"/>
      <c r="I157" s="98"/>
      <c r="J157" s="43"/>
      <c r="K157" s="42"/>
      <c r="L157" s="41"/>
      <c r="M157" s="43"/>
      <c r="N157" s="98"/>
      <c r="O157" s="98"/>
      <c r="P157" s="43"/>
      <c r="Q157" s="42"/>
      <c r="R157" s="41"/>
      <c r="S157" s="98"/>
      <c r="T157" s="98"/>
      <c r="U157" s="98"/>
      <c r="V157" s="43"/>
      <c r="W157" s="42"/>
      <c r="X157" s="41"/>
      <c r="Y157" s="97"/>
      <c r="Z157" s="97"/>
      <c r="AA157" s="39"/>
    </row>
    <row r="158" spans="1:27" s="1" customFormat="1">
      <c r="A158" s="27" t="s">
        <v>29</v>
      </c>
      <c r="B158" s="95">
        <v>6220</v>
      </c>
      <c r="C158" s="95">
        <v>7</v>
      </c>
      <c r="D158" s="49">
        <v>1</v>
      </c>
      <c r="E158" s="48">
        <v>0</v>
      </c>
      <c r="F158" s="47">
        <f t="shared" ref="F158:F166" si="67">D158+E158</f>
        <v>1</v>
      </c>
      <c r="G158" s="94"/>
      <c r="H158" s="94"/>
      <c r="I158" s="93">
        <f t="shared" ref="I158:I166" si="68">G158+H158</f>
        <v>0</v>
      </c>
      <c r="J158" s="49"/>
      <c r="K158" s="48"/>
      <c r="L158" s="47">
        <f t="shared" ref="L158:L166" si="69">J158+K158</f>
        <v>0</v>
      </c>
      <c r="M158" s="49">
        <v>2</v>
      </c>
      <c r="N158" s="94">
        <v>0</v>
      </c>
      <c r="O158" s="93">
        <f t="shared" ref="O158:O166" si="70">M158+N158</f>
        <v>2</v>
      </c>
      <c r="P158" s="49"/>
      <c r="Q158" s="48"/>
      <c r="R158" s="47">
        <f t="shared" ref="R158:R166" si="71">P158+Q158</f>
        <v>0</v>
      </c>
      <c r="S158" s="94">
        <v>5</v>
      </c>
      <c r="T158" s="94">
        <v>2</v>
      </c>
      <c r="U158" s="93">
        <f t="shared" ref="U158:U166" si="72">S158+T158</f>
        <v>7</v>
      </c>
      <c r="V158" s="49"/>
      <c r="W158" s="48"/>
      <c r="X158" s="47">
        <f t="shared" ref="X158:X166" si="73">V158+W158</f>
        <v>0</v>
      </c>
      <c r="Y158" s="96">
        <f t="shared" ref="Y158:Y166" si="74">D158+G158+J158+M158+P158+S158+V158</f>
        <v>8</v>
      </c>
      <c r="Z158" s="46">
        <f t="shared" ref="Z158:Z166" si="75">E158+H158+K158+N158+Q158+T158+W158</f>
        <v>2</v>
      </c>
      <c r="AA158" s="45">
        <f t="shared" ref="AA158:AA166" si="76">F158+I158+L158+O158+R158+U158+X158</f>
        <v>10</v>
      </c>
    </row>
    <row r="159" spans="1:27" s="1" customFormat="1">
      <c r="A159" s="27" t="s">
        <v>28</v>
      </c>
      <c r="B159" s="95">
        <v>6220</v>
      </c>
      <c r="C159" s="95">
        <v>9</v>
      </c>
      <c r="D159" s="49">
        <v>15</v>
      </c>
      <c r="E159" s="48">
        <v>6</v>
      </c>
      <c r="F159" s="47">
        <f t="shared" si="67"/>
        <v>21</v>
      </c>
      <c r="G159" s="94">
        <v>3</v>
      </c>
      <c r="H159" s="94">
        <v>0</v>
      </c>
      <c r="I159" s="93">
        <f t="shared" si="68"/>
        <v>3</v>
      </c>
      <c r="J159" s="49"/>
      <c r="K159" s="48"/>
      <c r="L159" s="47">
        <f t="shared" si="69"/>
        <v>0</v>
      </c>
      <c r="M159" s="49">
        <v>1</v>
      </c>
      <c r="N159" s="94">
        <v>0</v>
      </c>
      <c r="O159" s="93">
        <f t="shared" si="70"/>
        <v>1</v>
      </c>
      <c r="P159" s="49">
        <v>1</v>
      </c>
      <c r="Q159" s="48">
        <v>0</v>
      </c>
      <c r="R159" s="47">
        <f t="shared" si="71"/>
        <v>1</v>
      </c>
      <c r="S159" s="94"/>
      <c r="T159" s="94"/>
      <c r="U159" s="93">
        <f t="shared" si="72"/>
        <v>0</v>
      </c>
      <c r="V159" s="49">
        <v>2</v>
      </c>
      <c r="W159" s="48">
        <v>0</v>
      </c>
      <c r="X159" s="47">
        <f t="shared" si="73"/>
        <v>2</v>
      </c>
      <c r="Y159" s="96">
        <f t="shared" si="74"/>
        <v>22</v>
      </c>
      <c r="Z159" s="46">
        <f t="shared" si="75"/>
        <v>6</v>
      </c>
      <c r="AA159" s="45">
        <f t="shared" si="76"/>
        <v>28</v>
      </c>
    </row>
    <row r="160" spans="1:27" s="1" customFormat="1">
      <c r="A160" s="27" t="s">
        <v>27</v>
      </c>
      <c r="B160" s="95">
        <v>6220</v>
      </c>
      <c r="C160" s="95">
        <v>9</v>
      </c>
      <c r="D160" s="49">
        <v>2</v>
      </c>
      <c r="E160" s="48">
        <v>0</v>
      </c>
      <c r="F160" s="47">
        <f t="shared" si="67"/>
        <v>2</v>
      </c>
      <c r="G160" s="94"/>
      <c r="H160" s="94"/>
      <c r="I160" s="93">
        <f t="shared" si="68"/>
        <v>0</v>
      </c>
      <c r="J160" s="49"/>
      <c r="K160" s="48"/>
      <c r="L160" s="47">
        <f t="shared" si="69"/>
        <v>0</v>
      </c>
      <c r="M160" s="49"/>
      <c r="N160" s="94"/>
      <c r="O160" s="93">
        <f t="shared" si="70"/>
        <v>0</v>
      </c>
      <c r="P160" s="49"/>
      <c r="Q160" s="48"/>
      <c r="R160" s="47">
        <f t="shared" si="71"/>
        <v>0</v>
      </c>
      <c r="S160" s="94"/>
      <c r="T160" s="94"/>
      <c r="U160" s="93">
        <f t="shared" si="72"/>
        <v>0</v>
      </c>
      <c r="V160" s="49"/>
      <c r="W160" s="48"/>
      <c r="X160" s="47">
        <f t="shared" si="73"/>
        <v>0</v>
      </c>
      <c r="Y160" s="96">
        <f t="shared" si="74"/>
        <v>2</v>
      </c>
      <c r="Z160" s="46">
        <f t="shared" si="75"/>
        <v>0</v>
      </c>
      <c r="AA160" s="45">
        <f t="shared" si="76"/>
        <v>2</v>
      </c>
    </row>
    <row r="161" spans="1:27" s="1" customFormat="1">
      <c r="A161" s="27" t="s">
        <v>26</v>
      </c>
      <c r="B161" s="95">
        <v>6230</v>
      </c>
      <c r="C161" s="95">
        <v>6</v>
      </c>
      <c r="D161" s="49">
        <v>2</v>
      </c>
      <c r="E161" s="48">
        <v>3</v>
      </c>
      <c r="F161" s="47">
        <f t="shared" si="67"/>
        <v>5</v>
      </c>
      <c r="G161" s="94"/>
      <c r="H161" s="94"/>
      <c r="I161" s="93">
        <f t="shared" si="68"/>
        <v>0</v>
      </c>
      <c r="J161" s="49"/>
      <c r="K161" s="48"/>
      <c r="L161" s="47">
        <f t="shared" si="69"/>
        <v>0</v>
      </c>
      <c r="M161" s="49">
        <v>1</v>
      </c>
      <c r="N161" s="94">
        <v>2</v>
      </c>
      <c r="O161" s="93">
        <f t="shared" si="70"/>
        <v>3</v>
      </c>
      <c r="P161" s="49"/>
      <c r="Q161" s="48"/>
      <c r="R161" s="47">
        <f t="shared" si="71"/>
        <v>0</v>
      </c>
      <c r="S161" s="94"/>
      <c r="T161" s="94"/>
      <c r="U161" s="93">
        <f t="shared" si="72"/>
        <v>0</v>
      </c>
      <c r="V161" s="49"/>
      <c r="W161" s="48"/>
      <c r="X161" s="47">
        <f t="shared" si="73"/>
        <v>0</v>
      </c>
      <c r="Y161" s="96">
        <f t="shared" si="74"/>
        <v>3</v>
      </c>
      <c r="Z161" s="46">
        <f t="shared" si="75"/>
        <v>5</v>
      </c>
      <c r="AA161" s="45">
        <f t="shared" si="76"/>
        <v>8</v>
      </c>
    </row>
    <row r="162" spans="1:27" s="1" customFormat="1">
      <c r="A162" s="27" t="s">
        <v>25</v>
      </c>
      <c r="B162" s="95">
        <v>6231</v>
      </c>
      <c r="C162" s="95">
        <v>6</v>
      </c>
      <c r="D162" s="49">
        <v>1</v>
      </c>
      <c r="E162" s="48">
        <v>0</v>
      </c>
      <c r="F162" s="47">
        <f t="shared" si="67"/>
        <v>1</v>
      </c>
      <c r="G162" s="94"/>
      <c r="H162" s="94"/>
      <c r="I162" s="93">
        <f t="shared" si="68"/>
        <v>0</v>
      </c>
      <c r="J162" s="49"/>
      <c r="K162" s="48"/>
      <c r="L162" s="47">
        <f t="shared" si="69"/>
        <v>0</v>
      </c>
      <c r="M162" s="49"/>
      <c r="N162" s="94"/>
      <c r="O162" s="93">
        <f t="shared" si="70"/>
        <v>0</v>
      </c>
      <c r="P162" s="49"/>
      <c r="Q162" s="48"/>
      <c r="R162" s="47">
        <f t="shared" si="71"/>
        <v>0</v>
      </c>
      <c r="S162" s="94"/>
      <c r="T162" s="94"/>
      <c r="U162" s="93">
        <f t="shared" si="72"/>
        <v>0</v>
      </c>
      <c r="V162" s="49"/>
      <c r="W162" s="48"/>
      <c r="X162" s="47">
        <f t="shared" si="73"/>
        <v>0</v>
      </c>
      <c r="Y162" s="96">
        <f t="shared" si="74"/>
        <v>1</v>
      </c>
      <c r="Z162" s="46">
        <f t="shared" si="75"/>
        <v>0</v>
      </c>
      <c r="AA162" s="45">
        <f t="shared" si="76"/>
        <v>1</v>
      </c>
    </row>
    <row r="163" spans="1:27" s="1" customFormat="1">
      <c r="A163" s="27" t="s">
        <v>24</v>
      </c>
      <c r="B163" s="95">
        <v>6232</v>
      </c>
      <c r="C163" s="95">
        <v>6</v>
      </c>
      <c r="D163" s="49"/>
      <c r="E163" s="48"/>
      <c r="F163" s="47">
        <f t="shared" si="67"/>
        <v>0</v>
      </c>
      <c r="G163" s="94">
        <v>1</v>
      </c>
      <c r="H163" s="94"/>
      <c r="I163" s="93">
        <f t="shared" si="68"/>
        <v>1</v>
      </c>
      <c r="J163" s="49"/>
      <c r="K163" s="48"/>
      <c r="L163" s="47">
        <f t="shared" si="69"/>
        <v>0</v>
      </c>
      <c r="M163" s="49"/>
      <c r="N163" s="94"/>
      <c r="O163" s="93">
        <f t="shared" si="70"/>
        <v>0</v>
      </c>
      <c r="P163" s="49"/>
      <c r="Q163" s="48"/>
      <c r="R163" s="47">
        <f t="shared" si="71"/>
        <v>0</v>
      </c>
      <c r="S163" s="94">
        <v>1</v>
      </c>
      <c r="T163" s="94">
        <v>0</v>
      </c>
      <c r="U163" s="93">
        <f t="shared" si="72"/>
        <v>1</v>
      </c>
      <c r="V163" s="49"/>
      <c r="W163" s="48"/>
      <c r="X163" s="47">
        <f t="shared" si="73"/>
        <v>0</v>
      </c>
      <c r="Y163" s="96">
        <f t="shared" si="74"/>
        <v>2</v>
      </c>
      <c r="Z163" s="46">
        <f t="shared" si="75"/>
        <v>0</v>
      </c>
      <c r="AA163" s="45">
        <f t="shared" si="76"/>
        <v>2</v>
      </c>
    </row>
    <row r="164" spans="1:27" s="1" customFormat="1">
      <c r="A164" s="27" t="s">
        <v>23</v>
      </c>
      <c r="B164" s="95">
        <v>6233</v>
      </c>
      <c r="C164" s="95">
        <v>6</v>
      </c>
      <c r="D164" s="49"/>
      <c r="E164" s="48"/>
      <c r="F164" s="47">
        <f t="shared" si="67"/>
        <v>0</v>
      </c>
      <c r="G164" s="94"/>
      <c r="H164" s="94"/>
      <c r="I164" s="47">
        <f t="shared" si="68"/>
        <v>0</v>
      </c>
      <c r="J164" s="49"/>
      <c r="K164" s="48"/>
      <c r="L164" s="47">
        <f t="shared" si="69"/>
        <v>0</v>
      </c>
      <c r="M164" s="49"/>
      <c r="N164" s="94"/>
      <c r="O164" s="47">
        <f t="shared" si="70"/>
        <v>0</v>
      </c>
      <c r="P164" s="49"/>
      <c r="Q164" s="48"/>
      <c r="R164" s="47">
        <f t="shared" si="71"/>
        <v>0</v>
      </c>
      <c r="S164" s="94">
        <v>3</v>
      </c>
      <c r="T164" s="94">
        <v>0</v>
      </c>
      <c r="U164" s="93">
        <f t="shared" si="72"/>
        <v>3</v>
      </c>
      <c r="V164" s="49"/>
      <c r="W164" s="48"/>
      <c r="X164" s="93">
        <f t="shared" si="73"/>
        <v>0</v>
      </c>
      <c r="Y164" s="96">
        <f t="shared" si="74"/>
        <v>3</v>
      </c>
      <c r="Z164" s="46">
        <f t="shared" si="75"/>
        <v>0</v>
      </c>
      <c r="AA164" s="45">
        <f t="shared" si="76"/>
        <v>3</v>
      </c>
    </row>
    <row r="165" spans="1:27" s="1" customFormat="1">
      <c r="A165" s="27" t="s">
        <v>22</v>
      </c>
      <c r="B165" s="95">
        <v>6234</v>
      </c>
      <c r="C165" s="95">
        <v>6</v>
      </c>
      <c r="D165" s="49">
        <v>1</v>
      </c>
      <c r="E165" s="48">
        <v>0</v>
      </c>
      <c r="F165" s="47">
        <f t="shared" si="67"/>
        <v>1</v>
      </c>
      <c r="G165" s="94"/>
      <c r="H165" s="94"/>
      <c r="I165" s="47">
        <f t="shared" si="68"/>
        <v>0</v>
      </c>
      <c r="J165" s="49"/>
      <c r="K165" s="48"/>
      <c r="L165" s="47">
        <f t="shared" si="69"/>
        <v>0</v>
      </c>
      <c r="M165" s="49"/>
      <c r="N165" s="94"/>
      <c r="O165" s="47">
        <f t="shared" si="70"/>
        <v>0</v>
      </c>
      <c r="P165" s="49"/>
      <c r="Q165" s="48"/>
      <c r="R165" s="47">
        <f t="shared" si="71"/>
        <v>0</v>
      </c>
      <c r="S165" s="94"/>
      <c r="T165" s="94"/>
      <c r="U165" s="93">
        <f t="shared" si="72"/>
        <v>0</v>
      </c>
      <c r="V165" s="49"/>
      <c r="W165" s="48"/>
      <c r="X165" s="93">
        <f t="shared" si="73"/>
        <v>0</v>
      </c>
      <c r="Y165" s="96">
        <f t="shared" si="74"/>
        <v>1</v>
      </c>
      <c r="Z165" s="46">
        <f t="shared" si="75"/>
        <v>0</v>
      </c>
      <c r="AA165" s="45">
        <f t="shared" si="76"/>
        <v>1</v>
      </c>
    </row>
    <row r="166" spans="1:27" s="1" customFormat="1" ht="13.5" thickBot="1">
      <c r="A166" s="27" t="s">
        <v>21</v>
      </c>
      <c r="B166" s="95">
        <v>6248</v>
      </c>
      <c r="C166" s="95">
        <v>6</v>
      </c>
      <c r="D166" s="49">
        <v>5</v>
      </c>
      <c r="E166" s="48">
        <v>0</v>
      </c>
      <c r="F166" s="47">
        <f t="shared" si="67"/>
        <v>5</v>
      </c>
      <c r="G166" s="94"/>
      <c r="H166" s="94"/>
      <c r="I166" s="93">
        <f t="shared" si="68"/>
        <v>0</v>
      </c>
      <c r="J166" s="49"/>
      <c r="K166" s="48"/>
      <c r="L166" s="47">
        <f t="shared" si="69"/>
        <v>0</v>
      </c>
      <c r="M166" s="49"/>
      <c r="N166" s="94"/>
      <c r="O166" s="93">
        <f t="shared" si="70"/>
        <v>0</v>
      </c>
      <c r="P166" s="49"/>
      <c r="Q166" s="48"/>
      <c r="R166" s="47">
        <f t="shared" si="71"/>
        <v>0</v>
      </c>
      <c r="S166" s="94"/>
      <c r="T166" s="94"/>
      <c r="U166" s="93">
        <f t="shared" si="72"/>
        <v>0</v>
      </c>
      <c r="V166" s="49">
        <v>1</v>
      </c>
      <c r="W166" s="48">
        <v>0</v>
      </c>
      <c r="X166" s="47">
        <f t="shared" si="73"/>
        <v>1</v>
      </c>
      <c r="Y166" s="92">
        <f t="shared" si="74"/>
        <v>6</v>
      </c>
      <c r="Z166" s="91">
        <f t="shared" si="75"/>
        <v>0</v>
      </c>
      <c r="AA166" s="90">
        <f t="shared" si="76"/>
        <v>6</v>
      </c>
    </row>
    <row r="167" spans="1:27" s="1" customFormat="1" ht="13.5" thickBot="1">
      <c r="A167" s="60" t="s">
        <v>20</v>
      </c>
      <c r="B167" s="59"/>
      <c r="C167" s="59"/>
      <c r="D167" s="89">
        <f t="shared" ref="D167:X167" si="77">SUBTOTAL(9,D158:D166)</f>
        <v>27</v>
      </c>
      <c r="E167" s="88">
        <f t="shared" si="77"/>
        <v>9</v>
      </c>
      <c r="F167" s="87">
        <f t="shared" si="77"/>
        <v>36</v>
      </c>
      <c r="G167" s="88">
        <f t="shared" si="77"/>
        <v>4</v>
      </c>
      <c r="H167" s="88">
        <f t="shared" si="77"/>
        <v>0</v>
      </c>
      <c r="I167" s="88">
        <f t="shared" si="77"/>
        <v>4</v>
      </c>
      <c r="J167" s="89">
        <f t="shared" si="77"/>
        <v>0</v>
      </c>
      <c r="K167" s="88">
        <f t="shared" si="77"/>
        <v>0</v>
      </c>
      <c r="L167" s="87">
        <f t="shared" si="77"/>
        <v>0</v>
      </c>
      <c r="M167" s="89">
        <f t="shared" si="77"/>
        <v>4</v>
      </c>
      <c r="N167" s="88">
        <f t="shared" si="77"/>
        <v>2</v>
      </c>
      <c r="O167" s="88">
        <f t="shared" si="77"/>
        <v>6</v>
      </c>
      <c r="P167" s="89">
        <f t="shared" si="77"/>
        <v>1</v>
      </c>
      <c r="Q167" s="88">
        <f t="shared" si="77"/>
        <v>0</v>
      </c>
      <c r="R167" s="87">
        <f t="shared" si="77"/>
        <v>1</v>
      </c>
      <c r="S167" s="88">
        <f t="shared" si="77"/>
        <v>9</v>
      </c>
      <c r="T167" s="88">
        <f t="shared" si="77"/>
        <v>2</v>
      </c>
      <c r="U167" s="88">
        <f t="shared" si="77"/>
        <v>11</v>
      </c>
      <c r="V167" s="89">
        <f t="shared" si="77"/>
        <v>3</v>
      </c>
      <c r="W167" s="88">
        <f t="shared" si="77"/>
        <v>0</v>
      </c>
      <c r="X167" s="87">
        <f t="shared" si="77"/>
        <v>3</v>
      </c>
      <c r="Y167" s="86">
        <f>D167+G167+J167+M167+P167+S167+V167</f>
        <v>48</v>
      </c>
      <c r="Z167" s="86">
        <f>E167+H167+K167+N167+Q167+T167+W167</f>
        <v>13</v>
      </c>
      <c r="AA167" s="85">
        <f>SUBTOTAL(9,AA158:AA166)</f>
        <v>61</v>
      </c>
    </row>
    <row r="168" spans="1:27" ht="13.5" thickBot="1">
      <c r="A168" s="84"/>
      <c r="B168" s="83"/>
      <c r="C168" s="83"/>
      <c r="D168" s="82"/>
      <c r="E168" s="81"/>
      <c r="F168" s="80"/>
      <c r="G168" s="81"/>
      <c r="H168" s="81"/>
      <c r="I168" s="81"/>
      <c r="J168" s="82"/>
      <c r="K168" s="81"/>
      <c r="L168" s="80"/>
      <c r="M168" s="82"/>
      <c r="N168" s="81"/>
      <c r="O168" s="81"/>
      <c r="P168" s="82"/>
      <c r="Q168" s="81"/>
      <c r="R168" s="80"/>
      <c r="S168" s="81"/>
      <c r="T168" s="81"/>
      <c r="U168" s="81"/>
      <c r="V168" s="82"/>
      <c r="W168" s="81"/>
      <c r="X168" s="80"/>
      <c r="Y168" s="79"/>
      <c r="Z168" s="79"/>
      <c r="AA168" s="78"/>
    </row>
    <row r="169" spans="1:27" ht="13.5" thickBot="1">
      <c r="A169" s="77" t="s">
        <v>19</v>
      </c>
      <c r="B169" s="76"/>
      <c r="C169" s="76"/>
      <c r="D169" s="75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3"/>
    </row>
    <row r="170" spans="1:27" s="1" customFormat="1">
      <c r="A170" s="72" t="s">
        <v>5</v>
      </c>
      <c r="B170" s="13"/>
      <c r="C170" s="13">
        <v>7</v>
      </c>
      <c r="D170" s="16">
        <f t="shared" ref="D170:X170" si="78">D152+D158+D156</f>
        <v>5</v>
      </c>
      <c r="E170" s="11">
        <f t="shared" si="78"/>
        <v>5</v>
      </c>
      <c r="F170" s="10">
        <f t="shared" si="78"/>
        <v>10</v>
      </c>
      <c r="G170" s="16">
        <f t="shared" si="78"/>
        <v>1</v>
      </c>
      <c r="H170" s="11">
        <f t="shared" si="78"/>
        <v>0</v>
      </c>
      <c r="I170" s="10">
        <f t="shared" si="78"/>
        <v>1</v>
      </c>
      <c r="J170" s="16">
        <f t="shared" si="78"/>
        <v>0</v>
      </c>
      <c r="K170" s="11">
        <f t="shared" si="78"/>
        <v>0</v>
      </c>
      <c r="L170" s="10">
        <f t="shared" si="78"/>
        <v>0</v>
      </c>
      <c r="M170" s="16">
        <f t="shared" si="78"/>
        <v>2</v>
      </c>
      <c r="N170" s="11">
        <f t="shared" si="78"/>
        <v>0</v>
      </c>
      <c r="O170" s="10">
        <f t="shared" si="78"/>
        <v>2</v>
      </c>
      <c r="P170" s="16">
        <f t="shared" si="78"/>
        <v>0</v>
      </c>
      <c r="Q170" s="11">
        <f t="shared" si="78"/>
        <v>0</v>
      </c>
      <c r="R170" s="10">
        <f t="shared" si="78"/>
        <v>0</v>
      </c>
      <c r="S170" s="16">
        <f t="shared" si="78"/>
        <v>7</v>
      </c>
      <c r="T170" s="11">
        <f t="shared" si="78"/>
        <v>5</v>
      </c>
      <c r="U170" s="10">
        <f t="shared" si="78"/>
        <v>12</v>
      </c>
      <c r="V170" s="16">
        <f t="shared" si="78"/>
        <v>0</v>
      </c>
      <c r="W170" s="11">
        <f t="shared" si="78"/>
        <v>1</v>
      </c>
      <c r="X170" s="10">
        <f t="shared" si="78"/>
        <v>1</v>
      </c>
      <c r="Y170" s="15">
        <f>D170+G170+J170+M170+P170+S170+V170</f>
        <v>15</v>
      </c>
      <c r="Z170" s="9">
        <f>E170+H170+K170+N170+Q170+T170+W170</f>
        <v>11</v>
      </c>
      <c r="AA170" s="8">
        <f>Y170+Z170</f>
        <v>26</v>
      </c>
    </row>
    <row r="171" spans="1:27" s="1" customFormat="1">
      <c r="A171" s="72" t="s">
        <v>18</v>
      </c>
      <c r="B171" s="13"/>
      <c r="C171" s="13">
        <v>9</v>
      </c>
      <c r="D171" s="16">
        <f t="shared" ref="D171:AA171" si="79">D160+D159</f>
        <v>17</v>
      </c>
      <c r="E171" s="11">
        <f t="shared" si="79"/>
        <v>6</v>
      </c>
      <c r="F171" s="10">
        <f t="shared" si="79"/>
        <v>23</v>
      </c>
      <c r="G171" s="16">
        <f t="shared" si="79"/>
        <v>3</v>
      </c>
      <c r="H171" s="11">
        <f t="shared" si="79"/>
        <v>0</v>
      </c>
      <c r="I171" s="10">
        <f t="shared" si="79"/>
        <v>3</v>
      </c>
      <c r="J171" s="16">
        <f t="shared" si="79"/>
        <v>0</v>
      </c>
      <c r="K171" s="11">
        <f t="shared" si="79"/>
        <v>0</v>
      </c>
      <c r="L171" s="10">
        <f t="shared" si="79"/>
        <v>0</v>
      </c>
      <c r="M171" s="16">
        <f t="shared" si="79"/>
        <v>1</v>
      </c>
      <c r="N171" s="11">
        <f t="shared" si="79"/>
        <v>0</v>
      </c>
      <c r="O171" s="10">
        <f t="shared" si="79"/>
        <v>1</v>
      </c>
      <c r="P171" s="16">
        <f t="shared" si="79"/>
        <v>1</v>
      </c>
      <c r="Q171" s="11">
        <f t="shared" si="79"/>
        <v>0</v>
      </c>
      <c r="R171" s="10">
        <f t="shared" si="79"/>
        <v>1</v>
      </c>
      <c r="S171" s="16">
        <f t="shared" si="79"/>
        <v>0</v>
      </c>
      <c r="T171" s="11">
        <f t="shared" si="79"/>
        <v>0</v>
      </c>
      <c r="U171" s="10">
        <f t="shared" si="79"/>
        <v>0</v>
      </c>
      <c r="V171" s="16">
        <f t="shared" si="79"/>
        <v>2</v>
      </c>
      <c r="W171" s="11">
        <f t="shared" si="79"/>
        <v>0</v>
      </c>
      <c r="X171" s="10">
        <f t="shared" si="79"/>
        <v>2</v>
      </c>
      <c r="Y171" s="15">
        <f>Y160+Y159</f>
        <v>24</v>
      </c>
      <c r="Z171" s="11">
        <f t="shared" si="79"/>
        <v>6</v>
      </c>
      <c r="AA171" s="10">
        <f t="shared" si="79"/>
        <v>30</v>
      </c>
    </row>
    <row r="172" spans="1:27" s="1" customFormat="1" ht="13.5" thickBot="1">
      <c r="A172" s="71" t="s">
        <v>4</v>
      </c>
      <c r="B172" s="70"/>
      <c r="C172" s="70">
        <v>6</v>
      </c>
      <c r="D172" s="69">
        <f>D153+D161+D162+D163+D164+D166+D165</f>
        <v>9</v>
      </c>
      <c r="E172" s="68">
        <f t="shared" ref="D172:AA172" si="80">E153+E161+E162+E163+E164+E166</f>
        <v>3</v>
      </c>
      <c r="F172" s="67">
        <f t="shared" si="80"/>
        <v>11</v>
      </c>
      <c r="G172" s="69">
        <f t="shared" si="80"/>
        <v>1</v>
      </c>
      <c r="H172" s="68">
        <f t="shared" si="80"/>
        <v>0</v>
      </c>
      <c r="I172" s="67">
        <f t="shared" si="80"/>
        <v>1</v>
      </c>
      <c r="J172" s="69">
        <f t="shared" si="80"/>
        <v>0</v>
      </c>
      <c r="K172" s="68">
        <f t="shared" si="80"/>
        <v>0</v>
      </c>
      <c r="L172" s="67">
        <f t="shared" si="80"/>
        <v>0</v>
      </c>
      <c r="M172" s="69">
        <f t="shared" si="80"/>
        <v>1</v>
      </c>
      <c r="N172" s="68">
        <f t="shared" si="80"/>
        <v>2</v>
      </c>
      <c r="O172" s="67">
        <f t="shared" si="80"/>
        <v>3</v>
      </c>
      <c r="P172" s="69">
        <f t="shared" si="80"/>
        <v>0</v>
      </c>
      <c r="Q172" s="68">
        <f t="shared" si="80"/>
        <v>0</v>
      </c>
      <c r="R172" s="67">
        <f t="shared" si="80"/>
        <v>0</v>
      </c>
      <c r="S172" s="69">
        <f t="shared" si="80"/>
        <v>4</v>
      </c>
      <c r="T172" s="68">
        <f t="shared" si="80"/>
        <v>0</v>
      </c>
      <c r="U172" s="67">
        <f t="shared" si="80"/>
        <v>4</v>
      </c>
      <c r="V172" s="69">
        <f t="shared" si="80"/>
        <v>1</v>
      </c>
      <c r="W172" s="68">
        <f t="shared" si="80"/>
        <v>0</v>
      </c>
      <c r="X172" s="67">
        <f t="shared" si="80"/>
        <v>1</v>
      </c>
      <c r="Y172" s="181">
        <f>Y153+Y161+Y162+Y163+Y164+Y166+Y165</f>
        <v>16</v>
      </c>
      <c r="Z172" s="68">
        <f t="shared" si="80"/>
        <v>5</v>
      </c>
      <c r="AA172" s="67">
        <f t="shared" si="80"/>
        <v>20</v>
      </c>
    </row>
    <row r="173" spans="1:27" s="1" customFormat="1" ht="13.5" thickBot="1">
      <c r="A173" s="65" t="s">
        <v>0</v>
      </c>
      <c r="B173" s="66"/>
      <c r="C173" s="66"/>
      <c r="D173" s="65">
        <f t="shared" ref="D173:X173" si="81">SUBTOTAL(9,D150:D168)</f>
        <v>31</v>
      </c>
      <c r="E173" s="64">
        <f t="shared" si="81"/>
        <v>14</v>
      </c>
      <c r="F173" s="63">
        <f t="shared" si="81"/>
        <v>45</v>
      </c>
      <c r="G173" s="64">
        <f t="shared" si="81"/>
        <v>5</v>
      </c>
      <c r="H173" s="64">
        <f t="shared" si="81"/>
        <v>0</v>
      </c>
      <c r="I173" s="63">
        <f t="shared" si="81"/>
        <v>5</v>
      </c>
      <c r="J173" s="65">
        <f t="shared" si="81"/>
        <v>0</v>
      </c>
      <c r="K173" s="64">
        <f t="shared" si="81"/>
        <v>0</v>
      </c>
      <c r="L173" s="63">
        <f t="shared" si="81"/>
        <v>0</v>
      </c>
      <c r="M173" s="65">
        <f t="shared" si="81"/>
        <v>4</v>
      </c>
      <c r="N173" s="64">
        <f t="shared" si="81"/>
        <v>2</v>
      </c>
      <c r="O173" s="63">
        <f t="shared" si="81"/>
        <v>6</v>
      </c>
      <c r="P173" s="65">
        <f t="shared" si="81"/>
        <v>1</v>
      </c>
      <c r="Q173" s="64">
        <f t="shared" si="81"/>
        <v>0</v>
      </c>
      <c r="R173" s="63">
        <f t="shared" si="81"/>
        <v>1</v>
      </c>
      <c r="S173" s="64">
        <f t="shared" si="81"/>
        <v>11</v>
      </c>
      <c r="T173" s="64">
        <f t="shared" si="81"/>
        <v>5</v>
      </c>
      <c r="U173" s="63">
        <f t="shared" si="81"/>
        <v>16</v>
      </c>
      <c r="V173" s="65">
        <f t="shared" si="81"/>
        <v>3</v>
      </c>
      <c r="W173" s="64">
        <f t="shared" si="81"/>
        <v>1</v>
      </c>
      <c r="X173" s="63">
        <f t="shared" si="81"/>
        <v>4</v>
      </c>
      <c r="Y173" s="62">
        <f>SUM(Y170:Y172)</f>
        <v>55</v>
      </c>
      <c r="Z173" s="62">
        <f>SUM(Z170:Z172)</f>
        <v>22</v>
      </c>
      <c r="AA173" s="61">
        <f>SUM(AA170:AA172)</f>
        <v>76</v>
      </c>
    </row>
    <row r="174" spans="1:27" s="54" customFormat="1" ht="13.5" thickBot="1">
      <c r="A174" s="60"/>
      <c r="B174" s="59"/>
      <c r="C174" s="58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6"/>
      <c r="Z174" s="56"/>
      <c r="AA174" s="55"/>
    </row>
    <row r="175" spans="1:27" ht="13.5" thickBot="1">
      <c r="A175" s="239" t="s">
        <v>17</v>
      </c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1"/>
    </row>
    <row r="176" spans="1:27">
      <c r="A176" s="27"/>
      <c r="B176" s="26"/>
      <c r="C176" s="26"/>
      <c r="D176" s="24"/>
      <c r="E176" s="23"/>
      <c r="F176" s="22"/>
      <c r="G176" s="25"/>
      <c r="H176" s="25"/>
      <c r="I176" s="25"/>
      <c r="J176" s="24"/>
      <c r="K176" s="23"/>
      <c r="L176" s="22"/>
      <c r="M176" s="24"/>
      <c r="N176" s="25"/>
      <c r="O176" s="25"/>
      <c r="P176" s="24"/>
      <c r="Q176" s="23"/>
      <c r="R176" s="22"/>
      <c r="S176" s="25"/>
      <c r="T176" s="25"/>
      <c r="U176" s="25"/>
      <c r="V176" s="24"/>
      <c r="W176" s="23"/>
      <c r="X176" s="22"/>
      <c r="Y176" s="21"/>
      <c r="Z176" s="21"/>
      <c r="AA176" s="20"/>
    </row>
    <row r="177" spans="1:27" s="1" customFormat="1">
      <c r="A177" s="44" t="s">
        <v>16</v>
      </c>
      <c r="B177" s="50">
        <v>7220</v>
      </c>
      <c r="C177" s="50">
        <v>7</v>
      </c>
      <c r="D177" s="49">
        <v>16</v>
      </c>
      <c r="E177" s="48">
        <v>3</v>
      </c>
      <c r="F177" s="47">
        <f t="shared" ref="F177:F185" si="82">D177+E177</f>
        <v>19</v>
      </c>
      <c r="G177" s="48"/>
      <c r="H177" s="48"/>
      <c r="I177" s="52">
        <f>G177+H177</f>
        <v>0</v>
      </c>
      <c r="J177" s="49"/>
      <c r="K177" s="48"/>
      <c r="L177" s="47">
        <f>J177+K177</f>
        <v>0</v>
      </c>
      <c r="M177" s="49"/>
      <c r="N177" s="48"/>
      <c r="O177" s="47">
        <f>M177+N177</f>
        <v>0</v>
      </c>
      <c r="P177" s="49"/>
      <c r="Q177" s="48"/>
      <c r="R177" s="47">
        <f>P177+Q177</f>
        <v>0</v>
      </c>
      <c r="S177" s="48"/>
      <c r="T177" s="48">
        <v>1</v>
      </c>
      <c r="U177" s="52">
        <f>S177+T177</f>
        <v>1</v>
      </c>
      <c r="V177" s="49"/>
      <c r="W177" s="48"/>
      <c r="X177" s="47">
        <f>V177+W177</f>
        <v>0</v>
      </c>
      <c r="Y177" s="46">
        <f t="shared" ref="Y177:Y185" si="83">D177+G177+J177+M177+P177+S177+V177</f>
        <v>16</v>
      </c>
      <c r="Z177" s="46">
        <f t="shared" ref="Z177:Z185" si="84">E177+H177+K177+N177+Q177+T177+W177</f>
        <v>4</v>
      </c>
      <c r="AA177" s="45">
        <f t="shared" ref="AA177:AA185" si="85">F177+I177+L177+O177+R177+U177+X177</f>
        <v>20</v>
      </c>
    </row>
    <row r="178" spans="1:27" s="1" customFormat="1">
      <c r="A178" s="44" t="s">
        <v>15</v>
      </c>
      <c r="B178" s="50">
        <v>7220</v>
      </c>
      <c r="C178" s="50">
        <v>8</v>
      </c>
      <c r="D178" s="49">
        <v>3</v>
      </c>
      <c r="E178" s="48">
        <v>0</v>
      </c>
      <c r="F178" s="47">
        <f t="shared" si="82"/>
        <v>3</v>
      </c>
      <c r="G178" s="48"/>
      <c r="H178" s="48"/>
      <c r="I178" s="52">
        <f>G178+H178</f>
        <v>0</v>
      </c>
      <c r="J178" s="49"/>
      <c r="K178" s="48"/>
      <c r="L178" s="47">
        <f>J178+K178</f>
        <v>0</v>
      </c>
      <c r="M178" s="49"/>
      <c r="N178" s="48"/>
      <c r="O178" s="52">
        <f>M178+N178</f>
        <v>0</v>
      </c>
      <c r="P178" s="49">
        <v>1</v>
      </c>
      <c r="Q178" s="48">
        <v>0</v>
      </c>
      <c r="R178" s="47">
        <f>P178+Q178</f>
        <v>1</v>
      </c>
      <c r="S178" s="48"/>
      <c r="T178" s="48"/>
      <c r="U178" s="52">
        <f>S178+T178</f>
        <v>0</v>
      </c>
      <c r="V178" s="49"/>
      <c r="W178" s="48"/>
      <c r="X178" s="47">
        <f>V178+W178</f>
        <v>0</v>
      </c>
      <c r="Y178" s="46">
        <f t="shared" si="83"/>
        <v>4</v>
      </c>
      <c r="Z178" s="46">
        <f t="shared" si="84"/>
        <v>0</v>
      </c>
      <c r="AA178" s="45">
        <f t="shared" si="85"/>
        <v>4</v>
      </c>
    </row>
    <row r="179" spans="1:27" s="1" customFormat="1">
      <c r="A179" s="44" t="s">
        <v>14</v>
      </c>
      <c r="B179" s="50">
        <v>7265</v>
      </c>
      <c r="C179" s="50">
        <v>7</v>
      </c>
      <c r="D179" s="49">
        <v>2</v>
      </c>
      <c r="E179" s="48">
        <v>0</v>
      </c>
      <c r="F179" s="47">
        <f t="shared" si="82"/>
        <v>2</v>
      </c>
      <c r="G179" s="48"/>
      <c r="H179" s="48"/>
      <c r="I179" s="52"/>
      <c r="J179" s="49"/>
      <c r="K179" s="48"/>
      <c r="L179" s="47"/>
      <c r="M179" s="49"/>
      <c r="N179" s="48"/>
      <c r="O179" s="52"/>
      <c r="P179" s="49"/>
      <c r="Q179" s="48"/>
      <c r="R179" s="47"/>
      <c r="S179" s="48"/>
      <c r="T179" s="48"/>
      <c r="U179" s="52"/>
      <c r="V179" s="49"/>
      <c r="W179" s="48"/>
      <c r="X179" s="47"/>
      <c r="Y179" s="46">
        <f t="shared" si="83"/>
        <v>2</v>
      </c>
      <c r="Z179" s="46">
        <f t="shared" si="84"/>
        <v>0</v>
      </c>
      <c r="AA179" s="45">
        <f t="shared" si="85"/>
        <v>2</v>
      </c>
    </row>
    <row r="180" spans="1:27" s="1" customFormat="1">
      <c r="A180" s="51" t="s">
        <v>13</v>
      </c>
      <c r="B180" s="50">
        <v>7270</v>
      </c>
      <c r="C180" s="53">
        <v>7</v>
      </c>
      <c r="D180" s="49">
        <v>6</v>
      </c>
      <c r="E180" s="48">
        <v>1</v>
      </c>
      <c r="F180" s="47">
        <f t="shared" si="82"/>
        <v>7</v>
      </c>
      <c r="G180" s="48"/>
      <c r="H180" s="48"/>
      <c r="I180" s="52">
        <f t="shared" ref="I180:I185" si="86">G180+H180</f>
        <v>0</v>
      </c>
      <c r="J180" s="49"/>
      <c r="K180" s="48"/>
      <c r="L180" s="47">
        <f t="shared" ref="L180:L185" si="87">J180+K180</f>
        <v>0</v>
      </c>
      <c r="M180" s="49"/>
      <c r="N180" s="48"/>
      <c r="O180" s="52">
        <f t="shared" ref="O180:O185" si="88">M180+N180</f>
        <v>0</v>
      </c>
      <c r="P180" s="49">
        <v>1</v>
      </c>
      <c r="Q180" s="48">
        <v>0</v>
      </c>
      <c r="R180" s="47">
        <f t="shared" ref="R180:R185" si="89">P180+Q180</f>
        <v>1</v>
      </c>
      <c r="S180" s="48"/>
      <c r="T180" s="48"/>
      <c r="U180" s="47">
        <f t="shared" ref="U180:U185" si="90">S180+T180</f>
        <v>0</v>
      </c>
      <c r="V180" s="49">
        <v>1</v>
      </c>
      <c r="W180" s="48">
        <v>0</v>
      </c>
      <c r="X180" s="47">
        <f t="shared" ref="X180:X185" si="91">V180+W180</f>
        <v>1</v>
      </c>
      <c r="Y180" s="46">
        <f t="shared" si="83"/>
        <v>8</v>
      </c>
      <c r="Z180" s="46">
        <f t="shared" si="84"/>
        <v>1</v>
      </c>
      <c r="AA180" s="45">
        <f t="shared" si="85"/>
        <v>9</v>
      </c>
    </row>
    <row r="181" spans="1:27" s="1" customFormat="1">
      <c r="A181" s="51" t="s">
        <v>12</v>
      </c>
      <c r="B181" s="50">
        <v>7270</v>
      </c>
      <c r="C181" s="53">
        <v>8</v>
      </c>
      <c r="D181" s="49"/>
      <c r="E181" s="48"/>
      <c r="F181" s="47">
        <f t="shared" si="82"/>
        <v>0</v>
      </c>
      <c r="G181" s="48"/>
      <c r="H181" s="48"/>
      <c r="I181" s="52">
        <f t="shared" si="86"/>
        <v>0</v>
      </c>
      <c r="J181" s="49"/>
      <c r="K181" s="48"/>
      <c r="L181" s="47">
        <f t="shared" si="87"/>
        <v>0</v>
      </c>
      <c r="M181" s="49"/>
      <c r="N181" s="48"/>
      <c r="O181" s="52">
        <f t="shared" si="88"/>
        <v>0</v>
      </c>
      <c r="P181" s="49"/>
      <c r="Q181" s="48"/>
      <c r="R181" s="47">
        <f t="shared" si="89"/>
        <v>0</v>
      </c>
      <c r="S181" s="48"/>
      <c r="T181" s="48"/>
      <c r="U181" s="47">
        <f t="shared" si="90"/>
        <v>0</v>
      </c>
      <c r="V181" s="49"/>
      <c r="W181" s="48"/>
      <c r="X181" s="47">
        <f t="shared" si="91"/>
        <v>0</v>
      </c>
      <c r="Y181" s="46">
        <f t="shared" si="83"/>
        <v>0</v>
      </c>
      <c r="Z181" s="46">
        <f t="shared" si="84"/>
        <v>0</v>
      </c>
      <c r="AA181" s="45">
        <f t="shared" si="85"/>
        <v>0</v>
      </c>
    </row>
    <row r="182" spans="1:27" s="1" customFormat="1">
      <c r="A182" s="51" t="s">
        <v>11</v>
      </c>
      <c r="B182" s="50">
        <v>7280</v>
      </c>
      <c r="C182" s="53">
        <v>7</v>
      </c>
      <c r="D182" s="49">
        <v>4</v>
      </c>
      <c r="E182" s="48">
        <v>0</v>
      </c>
      <c r="F182" s="47">
        <f t="shared" si="82"/>
        <v>4</v>
      </c>
      <c r="G182" s="48"/>
      <c r="H182" s="48"/>
      <c r="I182" s="52">
        <f t="shared" si="86"/>
        <v>0</v>
      </c>
      <c r="J182" s="49"/>
      <c r="K182" s="48"/>
      <c r="L182" s="47">
        <f t="shared" si="87"/>
        <v>0</v>
      </c>
      <c r="M182" s="49">
        <v>1</v>
      </c>
      <c r="N182" s="48">
        <v>0</v>
      </c>
      <c r="O182" s="52">
        <f t="shared" si="88"/>
        <v>1</v>
      </c>
      <c r="P182" s="49"/>
      <c r="Q182" s="48"/>
      <c r="R182" s="47">
        <f t="shared" si="89"/>
        <v>0</v>
      </c>
      <c r="S182" s="48"/>
      <c r="T182" s="48"/>
      <c r="U182" s="47">
        <f t="shared" si="90"/>
        <v>0</v>
      </c>
      <c r="V182" s="49">
        <v>1</v>
      </c>
      <c r="W182" s="48">
        <v>0</v>
      </c>
      <c r="X182" s="47">
        <f t="shared" si="91"/>
        <v>1</v>
      </c>
      <c r="Y182" s="46">
        <f t="shared" si="83"/>
        <v>6</v>
      </c>
      <c r="Z182" s="46">
        <f t="shared" si="84"/>
        <v>0</v>
      </c>
      <c r="AA182" s="45">
        <f t="shared" si="85"/>
        <v>6</v>
      </c>
    </row>
    <row r="183" spans="1:27" s="1" customFormat="1">
      <c r="A183" s="51" t="s">
        <v>10</v>
      </c>
      <c r="B183" s="50">
        <v>7280</v>
      </c>
      <c r="C183" s="50">
        <v>8</v>
      </c>
      <c r="D183" s="49"/>
      <c r="E183" s="48"/>
      <c r="F183" s="47">
        <f t="shared" si="82"/>
        <v>0</v>
      </c>
      <c r="G183" s="48"/>
      <c r="H183" s="48"/>
      <c r="I183" s="47">
        <f t="shared" si="86"/>
        <v>0</v>
      </c>
      <c r="J183" s="49"/>
      <c r="K183" s="48"/>
      <c r="L183" s="47">
        <f t="shared" si="87"/>
        <v>0</v>
      </c>
      <c r="M183" s="49"/>
      <c r="N183" s="48"/>
      <c r="O183" s="47">
        <f t="shared" si="88"/>
        <v>0</v>
      </c>
      <c r="P183" s="49"/>
      <c r="Q183" s="48"/>
      <c r="R183" s="47">
        <f t="shared" si="89"/>
        <v>0</v>
      </c>
      <c r="S183" s="48"/>
      <c r="T183" s="48"/>
      <c r="U183" s="47">
        <f t="shared" si="90"/>
        <v>0</v>
      </c>
      <c r="V183" s="49"/>
      <c r="W183" s="48"/>
      <c r="X183" s="47">
        <f t="shared" si="91"/>
        <v>0</v>
      </c>
      <c r="Y183" s="46">
        <f t="shared" si="83"/>
        <v>0</v>
      </c>
      <c r="Z183" s="46">
        <f t="shared" si="84"/>
        <v>0</v>
      </c>
      <c r="AA183" s="45">
        <f t="shared" si="85"/>
        <v>0</v>
      </c>
    </row>
    <row r="184" spans="1:27" s="1" customFormat="1">
      <c r="A184" s="44" t="s">
        <v>9</v>
      </c>
      <c r="B184" s="50">
        <v>7285</v>
      </c>
      <c r="C184" s="50">
        <v>7</v>
      </c>
      <c r="D184" s="49">
        <v>8</v>
      </c>
      <c r="E184" s="48">
        <v>1</v>
      </c>
      <c r="F184" s="47">
        <f t="shared" si="82"/>
        <v>9</v>
      </c>
      <c r="G184" s="48"/>
      <c r="H184" s="48"/>
      <c r="I184" s="47">
        <f t="shared" si="86"/>
        <v>0</v>
      </c>
      <c r="J184" s="49"/>
      <c r="K184" s="48"/>
      <c r="L184" s="47">
        <f t="shared" si="87"/>
        <v>0</v>
      </c>
      <c r="M184" s="49"/>
      <c r="N184" s="48"/>
      <c r="O184" s="47">
        <f t="shared" si="88"/>
        <v>0</v>
      </c>
      <c r="P184" s="49"/>
      <c r="Q184" s="48"/>
      <c r="R184" s="47">
        <f t="shared" si="89"/>
        <v>0</v>
      </c>
      <c r="S184" s="48"/>
      <c r="T184" s="48"/>
      <c r="U184" s="47">
        <f t="shared" si="90"/>
        <v>0</v>
      </c>
      <c r="V184" s="49"/>
      <c r="W184" s="48"/>
      <c r="X184" s="47">
        <f t="shared" si="91"/>
        <v>0</v>
      </c>
      <c r="Y184" s="46">
        <f t="shared" si="83"/>
        <v>8</v>
      </c>
      <c r="Z184" s="46">
        <f t="shared" si="84"/>
        <v>1</v>
      </c>
      <c r="AA184" s="45">
        <f t="shared" si="85"/>
        <v>9</v>
      </c>
    </row>
    <row r="185" spans="1:27" s="1" customFormat="1">
      <c r="A185" s="44" t="s">
        <v>7</v>
      </c>
      <c r="B185" s="50">
        <v>7400</v>
      </c>
      <c r="C185" s="50">
        <v>9</v>
      </c>
      <c r="D185" s="49">
        <v>14</v>
      </c>
      <c r="E185" s="48">
        <v>0</v>
      </c>
      <c r="F185" s="47">
        <f t="shared" si="82"/>
        <v>14</v>
      </c>
      <c r="G185" s="48"/>
      <c r="H185" s="48"/>
      <c r="I185" s="47">
        <f t="shared" si="86"/>
        <v>0</v>
      </c>
      <c r="J185" s="49"/>
      <c r="K185" s="48"/>
      <c r="L185" s="47">
        <f t="shared" si="87"/>
        <v>0</v>
      </c>
      <c r="M185" s="49">
        <v>1</v>
      </c>
      <c r="N185" s="48">
        <v>0</v>
      </c>
      <c r="O185" s="47">
        <f t="shared" si="88"/>
        <v>1</v>
      </c>
      <c r="P185" s="49"/>
      <c r="Q185" s="48"/>
      <c r="R185" s="47">
        <f t="shared" si="89"/>
        <v>0</v>
      </c>
      <c r="S185" s="48"/>
      <c r="T185" s="48"/>
      <c r="U185" s="47">
        <f t="shared" si="90"/>
        <v>0</v>
      </c>
      <c r="V185" s="49"/>
      <c r="W185" s="48"/>
      <c r="X185" s="47">
        <f t="shared" si="91"/>
        <v>0</v>
      </c>
      <c r="Y185" s="46">
        <f t="shared" si="83"/>
        <v>15</v>
      </c>
      <c r="Z185" s="46">
        <f t="shared" si="84"/>
        <v>0</v>
      </c>
      <c r="AA185" s="45">
        <f t="shared" si="85"/>
        <v>15</v>
      </c>
    </row>
    <row r="186" spans="1:27" ht="13.5" thickBot="1">
      <c r="A186" s="44"/>
      <c r="B186" s="13"/>
      <c r="C186" s="13"/>
      <c r="D186" s="43"/>
      <c r="E186" s="42"/>
      <c r="F186" s="41"/>
      <c r="G186" s="42"/>
      <c r="H186" s="42"/>
      <c r="I186" s="41"/>
      <c r="J186" s="43"/>
      <c r="K186" s="42"/>
      <c r="L186" s="41"/>
      <c r="M186" s="43"/>
      <c r="N186" s="42"/>
      <c r="O186" s="41"/>
      <c r="P186" s="43"/>
      <c r="Q186" s="42"/>
      <c r="R186" s="41"/>
      <c r="S186" s="42"/>
      <c r="T186" s="42"/>
      <c r="U186" s="41"/>
      <c r="V186" s="43"/>
      <c r="W186" s="42"/>
      <c r="X186" s="41"/>
      <c r="Y186" s="40"/>
      <c r="Z186" s="40"/>
      <c r="AA186" s="39"/>
    </row>
    <row r="187" spans="1:27" ht="13.5" thickBot="1">
      <c r="A187" s="38" t="s">
        <v>8</v>
      </c>
      <c r="B187" s="37"/>
      <c r="C187" s="37"/>
      <c r="D187" s="36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4"/>
    </row>
    <row r="188" spans="1:27" s="1" customFormat="1">
      <c r="A188" s="14" t="s">
        <v>5</v>
      </c>
      <c r="B188" s="13"/>
      <c r="C188" s="12">
        <v>7</v>
      </c>
      <c r="D188" s="11">
        <f t="shared" ref="D188:X188" si="92">D177+D180+D182+D184</f>
        <v>34</v>
      </c>
      <c r="E188" s="11">
        <f t="shared" si="92"/>
        <v>5</v>
      </c>
      <c r="F188" s="10">
        <f t="shared" si="92"/>
        <v>39</v>
      </c>
      <c r="G188" s="11">
        <f t="shared" si="92"/>
        <v>0</v>
      </c>
      <c r="H188" s="11">
        <f t="shared" si="92"/>
        <v>0</v>
      </c>
      <c r="I188" s="10">
        <f t="shared" si="92"/>
        <v>0</v>
      </c>
      <c r="J188" s="11">
        <f t="shared" si="92"/>
        <v>0</v>
      </c>
      <c r="K188" s="11">
        <f t="shared" si="92"/>
        <v>0</v>
      </c>
      <c r="L188" s="10">
        <f t="shared" si="92"/>
        <v>0</v>
      </c>
      <c r="M188" s="11">
        <f t="shared" si="92"/>
        <v>1</v>
      </c>
      <c r="N188" s="11">
        <f t="shared" si="92"/>
        <v>0</v>
      </c>
      <c r="O188" s="10">
        <f t="shared" si="92"/>
        <v>1</v>
      </c>
      <c r="P188" s="11">
        <f t="shared" si="92"/>
        <v>1</v>
      </c>
      <c r="Q188" s="11">
        <f t="shared" si="92"/>
        <v>0</v>
      </c>
      <c r="R188" s="10">
        <f t="shared" si="92"/>
        <v>1</v>
      </c>
      <c r="S188" s="11">
        <f t="shared" si="92"/>
        <v>0</v>
      </c>
      <c r="T188" s="11">
        <f t="shared" si="92"/>
        <v>1</v>
      </c>
      <c r="U188" s="10">
        <f t="shared" si="92"/>
        <v>1</v>
      </c>
      <c r="V188" s="11">
        <f t="shared" si="92"/>
        <v>2</v>
      </c>
      <c r="W188" s="11">
        <f t="shared" si="92"/>
        <v>0</v>
      </c>
      <c r="X188" s="10">
        <f t="shared" si="92"/>
        <v>2</v>
      </c>
      <c r="Y188" s="9">
        <f>Y177+Y180+Y182+Y184+Y179</f>
        <v>40</v>
      </c>
      <c r="Z188" s="11">
        <f>Z177+Z180+Z182+Z184+Z179</f>
        <v>6</v>
      </c>
      <c r="AA188" s="10">
        <f>AA177+AA180+AA182+AA184+AA179</f>
        <v>46</v>
      </c>
    </row>
    <row r="189" spans="1:27" s="1" customFormat="1">
      <c r="A189" s="14" t="s">
        <v>4</v>
      </c>
      <c r="B189" s="13"/>
      <c r="C189" s="13">
        <v>8</v>
      </c>
      <c r="D189" s="16">
        <f t="shared" ref="D189:AA189" si="93">D183+D181+D178</f>
        <v>3</v>
      </c>
      <c r="E189" s="11">
        <f t="shared" si="93"/>
        <v>0</v>
      </c>
      <c r="F189" s="10">
        <f t="shared" si="93"/>
        <v>3</v>
      </c>
      <c r="G189" s="16">
        <f t="shared" si="93"/>
        <v>0</v>
      </c>
      <c r="H189" s="11">
        <f t="shared" si="93"/>
        <v>0</v>
      </c>
      <c r="I189" s="10">
        <f t="shared" si="93"/>
        <v>0</v>
      </c>
      <c r="J189" s="16">
        <f t="shared" si="93"/>
        <v>0</v>
      </c>
      <c r="K189" s="11">
        <f t="shared" si="93"/>
        <v>0</v>
      </c>
      <c r="L189" s="10">
        <f t="shared" si="93"/>
        <v>0</v>
      </c>
      <c r="M189" s="16">
        <f t="shared" si="93"/>
        <v>0</v>
      </c>
      <c r="N189" s="11">
        <f t="shared" si="93"/>
        <v>0</v>
      </c>
      <c r="O189" s="10">
        <f t="shared" si="93"/>
        <v>0</v>
      </c>
      <c r="P189" s="16">
        <f t="shared" si="93"/>
        <v>1</v>
      </c>
      <c r="Q189" s="11">
        <f t="shared" si="93"/>
        <v>0</v>
      </c>
      <c r="R189" s="10">
        <f t="shared" si="93"/>
        <v>1</v>
      </c>
      <c r="S189" s="16">
        <f t="shared" si="93"/>
        <v>0</v>
      </c>
      <c r="T189" s="11">
        <f t="shared" si="93"/>
        <v>0</v>
      </c>
      <c r="U189" s="10">
        <f t="shared" si="93"/>
        <v>0</v>
      </c>
      <c r="V189" s="16">
        <f t="shared" si="93"/>
        <v>0</v>
      </c>
      <c r="W189" s="11">
        <f t="shared" si="93"/>
        <v>0</v>
      </c>
      <c r="X189" s="10">
        <f t="shared" si="93"/>
        <v>0</v>
      </c>
      <c r="Y189" s="16">
        <f t="shared" si="93"/>
        <v>4</v>
      </c>
      <c r="Z189" s="11">
        <f t="shared" si="93"/>
        <v>0</v>
      </c>
      <c r="AA189" s="10">
        <f t="shared" si="93"/>
        <v>4</v>
      </c>
    </row>
    <row r="190" spans="1:27" s="1" customFormat="1" ht="13.5" thickBot="1">
      <c r="A190" s="14" t="s">
        <v>7</v>
      </c>
      <c r="B190" s="13"/>
      <c r="C190" s="13">
        <v>9</v>
      </c>
      <c r="D190" s="16">
        <f t="shared" ref="D190:AA190" si="94">D185</f>
        <v>14</v>
      </c>
      <c r="E190" s="11">
        <f t="shared" si="94"/>
        <v>0</v>
      </c>
      <c r="F190" s="10">
        <f t="shared" si="94"/>
        <v>14</v>
      </c>
      <c r="G190" s="11">
        <f t="shared" si="94"/>
        <v>0</v>
      </c>
      <c r="H190" s="11">
        <f t="shared" si="94"/>
        <v>0</v>
      </c>
      <c r="I190" s="10">
        <f t="shared" si="94"/>
        <v>0</v>
      </c>
      <c r="J190" s="16">
        <f t="shared" si="94"/>
        <v>0</v>
      </c>
      <c r="K190" s="11">
        <f t="shared" si="94"/>
        <v>0</v>
      </c>
      <c r="L190" s="10">
        <f t="shared" si="94"/>
        <v>0</v>
      </c>
      <c r="M190" s="16">
        <f t="shared" si="94"/>
        <v>1</v>
      </c>
      <c r="N190" s="11">
        <f t="shared" si="94"/>
        <v>0</v>
      </c>
      <c r="O190" s="10">
        <f t="shared" si="94"/>
        <v>1</v>
      </c>
      <c r="P190" s="16">
        <f t="shared" si="94"/>
        <v>0</v>
      </c>
      <c r="Q190" s="11">
        <f t="shared" si="94"/>
        <v>0</v>
      </c>
      <c r="R190" s="10">
        <f t="shared" si="94"/>
        <v>0</v>
      </c>
      <c r="S190" s="16">
        <f t="shared" si="94"/>
        <v>0</v>
      </c>
      <c r="T190" s="11">
        <f t="shared" si="94"/>
        <v>0</v>
      </c>
      <c r="U190" s="10">
        <f t="shared" si="94"/>
        <v>0</v>
      </c>
      <c r="V190" s="16">
        <f t="shared" si="94"/>
        <v>0</v>
      </c>
      <c r="W190" s="11">
        <f t="shared" si="94"/>
        <v>0</v>
      </c>
      <c r="X190" s="10">
        <f t="shared" si="94"/>
        <v>0</v>
      </c>
      <c r="Y190" s="16">
        <f t="shared" si="94"/>
        <v>15</v>
      </c>
      <c r="Z190" s="11">
        <f t="shared" si="94"/>
        <v>0</v>
      </c>
      <c r="AA190" s="10">
        <f t="shared" si="94"/>
        <v>15</v>
      </c>
    </row>
    <row r="191" spans="1:27" s="1" customFormat="1" ht="13.5" thickBot="1">
      <c r="A191" s="32" t="s">
        <v>0</v>
      </c>
      <c r="B191" s="33"/>
      <c r="C191" s="33"/>
      <c r="D191" s="32">
        <f t="shared" ref="D191:X191" si="95">SUBTOTAL(9,D175:D187)</f>
        <v>53</v>
      </c>
      <c r="E191" s="31">
        <f t="shared" si="95"/>
        <v>5</v>
      </c>
      <c r="F191" s="30">
        <f t="shared" si="95"/>
        <v>58</v>
      </c>
      <c r="G191" s="31">
        <f t="shared" si="95"/>
        <v>0</v>
      </c>
      <c r="H191" s="31">
        <f t="shared" si="95"/>
        <v>0</v>
      </c>
      <c r="I191" s="30">
        <f t="shared" si="95"/>
        <v>0</v>
      </c>
      <c r="J191" s="32">
        <f t="shared" si="95"/>
        <v>0</v>
      </c>
      <c r="K191" s="31">
        <f t="shared" si="95"/>
        <v>0</v>
      </c>
      <c r="L191" s="30">
        <f t="shared" si="95"/>
        <v>0</v>
      </c>
      <c r="M191" s="32">
        <f t="shared" si="95"/>
        <v>2</v>
      </c>
      <c r="N191" s="31">
        <f t="shared" si="95"/>
        <v>0</v>
      </c>
      <c r="O191" s="30">
        <f t="shared" si="95"/>
        <v>2</v>
      </c>
      <c r="P191" s="32">
        <f t="shared" si="95"/>
        <v>2</v>
      </c>
      <c r="Q191" s="31">
        <f t="shared" si="95"/>
        <v>0</v>
      </c>
      <c r="R191" s="30">
        <f t="shared" si="95"/>
        <v>2</v>
      </c>
      <c r="S191" s="31">
        <f t="shared" si="95"/>
        <v>0</v>
      </c>
      <c r="T191" s="31">
        <f t="shared" si="95"/>
        <v>1</v>
      </c>
      <c r="U191" s="30">
        <f t="shared" si="95"/>
        <v>1</v>
      </c>
      <c r="V191" s="32">
        <f t="shared" si="95"/>
        <v>2</v>
      </c>
      <c r="W191" s="31">
        <f t="shared" si="95"/>
        <v>0</v>
      </c>
      <c r="X191" s="30">
        <f t="shared" si="95"/>
        <v>2</v>
      </c>
      <c r="Y191" s="29">
        <f>SUM(Y188:Y190)</f>
        <v>59</v>
      </c>
      <c r="Z191" s="29">
        <f>SUM(Z188:Z190)</f>
        <v>6</v>
      </c>
      <c r="AA191" s="28">
        <f>SUM(AA188:AA190)</f>
        <v>65</v>
      </c>
    </row>
    <row r="192" spans="1:27" ht="13.5" thickBot="1">
      <c r="A192" s="27"/>
      <c r="B192" s="26"/>
      <c r="C192" s="26"/>
      <c r="D192" s="24"/>
      <c r="E192" s="23"/>
      <c r="F192" s="22"/>
      <c r="G192" s="25"/>
      <c r="H192" s="25"/>
      <c r="I192" s="25"/>
      <c r="J192" s="24"/>
      <c r="K192" s="23"/>
      <c r="L192" s="22"/>
      <c r="M192" s="24"/>
      <c r="N192" s="25"/>
      <c r="O192" s="25"/>
      <c r="P192" s="24"/>
      <c r="Q192" s="23"/>
      <c r="R192" s="22"/>
      <c r="S192" s="25"/>
      <c r="T192" s="25"/>
      <c r="U192" s="25"/>
      <c r="V192" s="24"/>
      <c r="W192" s="23"/>
      <c r="X192" s="22"/>
      <c r="Y192" s="21"/>
      <c r="Z192" s="21"/>
      <c r="AA192" s="20"/>
    </row>
    <row r="193" spans="1:27" s="1" customFormat="1" ht="13.5" thickBot="1">
      <c r="A193" s="5" t="s">
        <v>6</v>
      </c>
      <c r="B193" s="7"/>
      <c r="C193" s="7"/>
      <c r="D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7"/>
    </row>
    <row r="194" spans="1:27" s="1" customFormat="1">
      <c r="A194" s="14" t="s">
        <v>5</v>
      </c>
      <c r="B194" s="13"/>
      <c r="C194" s="12">
        <v>7</v>
      </c>
      <c r="D194" s="11">
        <f t="shared" ref="D194:AA194" si="96">D49+D75+D113+D146+D170+D188</f>
        <v>525</v>
      </c>
      <c r="E194" s="11">
        <f t="shared" si="96"/>
        <v>249</v>
      </c>
      <c r="F194" s="11">
        <f t="shared" si="96"/>
        <v>774</v>
      </c>
      <c r="G194" s="16">
        <f t="shared" si="96"/>
        <v>34</v>
      </c>
      <c r="H194" s="11">
        <f t="shared" si="96"/>
        <v>4</v>
      </c>
      <c r="I194" s="10">
        <f t="shared" si="96"/>
        <v>38</v>
      </c>
      <c r="J194" s="11">
        <f t="shared" si="96"/>
        <v>6</v>
      </c>
      <c r="K194" s="11">
        <f t="shared" si="96"/>
        <v>0</v>
      </c>
      <c r="L194" s="11">
        <f t="shared" si="96"/>
        <v>6</v>
      </c>
      <c r="M194" s="16">
        <f t="shared" si="96"/>
        <v>18</v>
      </c>
      <c r="N194" s="11">
        <f t="shared" si="96"/>
        <v>24</v>
      </c>
      <c r="O194" s="10">
        <f t="shared" si="96"/>
        <v>42</v>
      </c>
      <c r="P194" s="11">
        <f t="shared" si="96"/>
        <v>7</v>
      </c>
      <c r="Q194" s="11">
        <f t="shared" si="96"/>
        <v>8</v>
      </c>
      <c r="R194" s="11">
        <f t="shared" si="96"/>
        <v>15</v>
      </c>
      <c r="S194" s="16">
        <f t="shared" si="96"/>
        <v>39</v>
      </c>
      <c r="T194" s="11">
        <f t="shared" si="96"/>
        <v>42</v>
      </c>
      <c r="U194" s="10">
        <f t="shared" si="96"/>
        <v>81</v>
      </c>
      <c r="V194" s="11">
        <f t="shared" si="96"/>
        <v>31</v>
      </c>
      <c r="W194" s="11">
        <f t="shared" si="96"/>
        <v>16</v>
      </c>
      <c r="X194" s="11">
        <f t="shared" si="96"/>
        <v>47</v>
      </c>
      <c r="Y194" s="16">
        <f t="shared" si="96"/>
        <v>665</v>
      </c>
      <c r="Z194" s="11">
        <f t="shared" si="96"/>
        <v>343</v>
      </c>
      <c r="AA194" s="10">
        <f t="shared" si="96"/>
        <v>1008</v>
      </c>
    </row>
    <row r="195" spans="1:27" s="1" customFormat="1">
      <c r="A195" s="14" t="s">
        <v>4</v>
      </c>
      <c r="B195" s="13"/>
      <c r="C195" s="12" t="s">
        <v>3</v>
      </c>
      <c r="D195" s="11">
        <f t="shared" ref="D195:X195" si="97">D172+D189+D76+D114+D50</f>
        <v>77</v>
      </c>
      <c r="E195" s="11">
        <f t="shared" si="97"/>
        <v>23</v>
      </c>
      <c r="F195" s="10">
        <f t="shared" si="97"/>
        <v>99</v>
      </c>
      <c r="G195" s="11">
        <f t="shared" si="97"/>
        <v>5</v>
      </c>
      <c r="H195" s="11">
        <f t="shared" si="97"/>
        <v>1</v>
      </c>
      <c r="I195" s="10">
        <f t="shared" si="97"/>
        <v>6</v>
      </c>
      <c r="J195" s="11">
        <f t="shared" si="97"/>
        <v>1</v>
      </c>
      <c r="K195" s="11">
        <f t="shared" si="97"/>
        <v>0</v>
      </c>
      <c r="L195" s="10">
        <f t="shared" si="97"/>
        <v>1</v>
      </c>
      <c r="M195" s="11">
        <f t="shared" si="97"/>
        <v>1</v>
      </c>
      <c r="N195" s="11">
        <f t="shared" si="97"/>
        <v>2</v>
      </c>
      <c r="O195" s="10">
        <f t="shared" si="97"/>
        <v>3</v>
      </c>
      <c r="P195" s="11">
        <f t="shared" si="97"/>
        <v>3</v>
      </c>
      <c r="Q195" s="11">
        <f t="shared" si="97"/>
        <v>1</v>
      </c>
      <c r="R195" s="10">
        <f t="shared" si="97"/>
        <v>4</v>
      </c>
      <c r="S195" s="11">
        <f t="shared" si="97"/>
        <v>5</v>
      </c>
      <c r="T195" s="11">
        <f t="shared" si="97"/>
        <v>0</v>
      </c>
      <c r="U195" s="10">
        <f t="shared" si="97"/>
        <v>5</v>
      </c>
      <c r="V195" s="11">
        <f t="shared" si="97"/>
        <v>6</v>
      </c>
      <c r="W195" s="11">
        <f t="shared" si="97"/>
        <v>2</v>
      </c>
      <c r="X195" s="11">
        <f t="shared" si="97"/>
        <v>8</v>
      </c>
      <c r="Y195" s="15">
        <f t="shared" ref="Y195:Z197" si="98">D195+G195+J195+M195+P195+S195+V195</f>
        <v>98</v>
      </c>
      <c r="Z195" s="9">
        <f t="shared" si="98"/>
        <v>29</v>
      </c>
      <c r="AA195" s="8">
        <f>Y195+Z195</f>
        <v>127</v>
      </c>
    </row>
    <row r="196" spans="1:27" s="1" customFormat="1">
      <c r="A196" s="14" t="s">
        <v>2</v>
      </c>
      <c r="B196" s="13"/>
      <c r="C196" s="12">
        <v>8</v>
      </c>
      <c r="D196" s="11">
        <f t="shared" ref="D196:X196" si="99">D115</f>
        <v>51</v>
      </c>
      <c r="E196" s="11">
        <f t="shared" si="99"/>
        <v>19</v>
      </c>
      <c r="F196" s="10">
        <f t="shared" si="99"/>
        <v>70</v>
      </c>
      <c r="G196" s="11">
        <f t="shared" si="99"/>
        <v>4</v>
      </c>
      <c r="H196" s="11">
        <f t="shared" si="99"/>
        <v>1</v>
      </c>
      <c r="I196" s="10">
        <f t="shared" si="99"/>
        <v>5</v>
      </c>
      <c r="J196" s="11">
        <f t="shared" si="99"/>
        <v>1</v>
      </c>
      <c r="K196" s="11">
        <f t="shared" si="99"/>
        <v>0</v>
      </c>
      <c r="L196" s="10">
        <f t="shared" si="99"/>
        <v>1</v>
      </c>
      <c r="M196" s="11">
        <f t="shared" si="99"/>
        <v>0</v>
      </c>
      <c r="N196" s="11">
        <f t="shared" si="99"/>
        <v>0</v>
      </c>
      <c r="O196" s="10">
        <f t="shared" si="99"/>
        <v>0</v>
      </c>
      <c r="P196" s="11">
        <f t="shared" si="99"/>
        <v>1</v>
      </c>
      <c r="Q196" s="11">
        <f t="shared" si="99"/>
        <v>0</v>
      </c>
      <c r="R196" s="10">
        <f t="shared" si="99"/>
        <v>1</v>
      </c>
      <c r="S196" s="11">
        <f t="shared" si="99"/>
        <v>0</v>
      </c>
      <c r="T196" s="11">
        <f t="shared" si="99"/>
        <v>0</v>
      </c>
      <c r="U196" s="10">
        <f t="shared" si="99"/>
        <v>0</v>
      </c>
      <c r="V196" s="11">
        <f t="shared" si="99"/>
        <v>4</v>
      </c>
      <c r="W196" s="11">
        <f t="shared" si="99"/>
        <v>1</v>
      </c>
      <c r="X196" s="10">
        <f t="shared" si="99"/>
        <v>5</v>
      </c>
      <c r="Y196" s="9">
        <f t="shared" si="98"/>
        <v>61</v>
      </c>
      <c r="Z196" s="9">
        <f t="shared" si="98"/>
        <v>21</v>
      </c>
      <c r="AA196" s="8">
        <f>Y196+Z196</f>
        <v>82</v>
      </c>
    </row>
    <row r="197" spans="1:27" s="1" customFormat="1" ht="13.5" thickBot="1">
      <c r="A197" s="14" t="s">
        <v>1</v>
      </c>
      <c r="B197" s="13"/>
      <c r="C197" s="12">
        <v>9</v>
      </c>
      <c r="D197" s="11">
        <f>D147+D116+D51+D171+D190</f>
        <v>46</v>
      </c>
      <c r="E197" s="11">
        <f>E147+E116+E51+E171+E190</f>
        <v>16</v>
      </c>
      <c r="F197" s="10">
        <f>F147+F116+F51+F171+F185</f>
        <v>62</v>
      </c>
      <c r="G197" s="11">
        <f>G147+G116+G51+G171+G190</f>
        <v>5</v>
      </c>
      <c r="H197" s="11">
        <f>H147+H116+H51+H171+H190</f>
        <v>2</v>
      </c>
      <c r="I197" s="10">
        <f>I147+I116+I51+I171+I185</f>
        <v>7</v>
      </c>
      <c r="J197" s="11">
        <f>J147+J116+J51+J171+J190</f>
        <v>0</v>
      </c>
      <c r="K197" s="11">
        <f>K147+K116+K51+K171+K190</f>
        <v>0</v>
      </c>
      <c r="L197" s="10">
        <f>L147+L116+L51+L171+L185</f>
        <v>0</v>
      </c>
      <c r="M197" s="11">
        <f>M147+M116+M51+M171+M190</f>
        <v>2</v>
      </c>
      <c r="N197" s="11">
        <f>N147+N116+N51+N171+N190</f>
        <v>1</v>
      </c>
      <c r="O197" s="10">
        <f>O147+O116+O51+O171+O185</f>
        <v>3</v>
      </c>
      <c r="P197" s="11">
        <f>P147+P116+P51+P171+P190</f>
        <v>2</v>
      </c>
      <c r="Q197" s="11">
        <f>Q147+Q116+Q51+Q171+Q190</f>
        <v>0</v>
      </c>
      <c r="R197" s="10">
        <f>R147+R116+R51+R171+R185</f>
        <v>2</v>
      </c>
      <c r="S197" s="11">
        <f>S147+S116+S51+S171+S190</f>
        <v>4</v>
      </c>
      <c r="T197" s="11">
        <f>T147+T116+T51+T171+T190</f>
        <v>7</v>
      </c>
      <c r="U197" s="10">
        <f>U147+U116+U51+U171+U185</f>
        <v>11</v>
      </c>
      <c r="V197" s="11">
        <f>V147+V116+V51+V171+V190</f>
        <v>2</v>
      </c>
      <c r="W197" s="11">
        <f>W147+W116+W51+W171+W190</f>
        <v>2</v>
      </c>
      <c r="X197" s="10">
        <f>X147+X116+X51+X171+X185</f>
        <v>4</v>
      </c>
      <c r="Y197" s="9">
        <f t="shared" si="98"/>
        <v>61</v>
      </c>
      <c r="Z197" s="9">
        <f t="shared" si="98"/>
        <v>28</v>
      </c>
      <c r="AA197" s="8">
        <f>Y197+Z197</f>
        <v>89</v>
      </c>
    </row>
    <row r="198" spans="1:27" s="1" customFormat="1" ht="13.5" thickBot="1">
      <c r="A198" s="5" t="s">
        <v>0</v>
      </c>
      <c r="B198" s="7"/>
      <c r="C198" s="6"/>
      <c r="D198" s="5">
        <f t="shared" ref="D198:Z198" si="100">SUM(D194:D197)</f>
        <v>699</v>
      </c>
      <c r="E198" s="5">
        <f t="shared" si="100"/>
        <v>307</v>
      </c>
      <c r="F198" s="4">
        <f t="shared" si="100"/>
        <v>1005</v>
      </c>
      <c r="G198" s="5">
        <f t="shared" si="100"/>
        <v>48</v>
      </c>
      <c r="H198" s="5">
        <f t="shared" si="100"/>
        <v>8</v>
      </c>
      <c r="I198" s="4">
        <f t="shared" si="100"/>
        <v>56</v>
      </c>
      <c r="J198" s="5">
        <f t="shared" si="100"/>
        <v>8</v>
      </c>
      <c r="K198" s="5">
        <f t="shared" si="100"/>
        <v>0</v>
      </c>
      <c r="L198" s="4">
        <f t="shared" si="100"/>
        <v>8</v>
      </c>
      <c r="M198" s="5">
        <f t="shared" si="100"/>
        <v>21</v>
      </c>
      <c r="N198" s="5">
        <f t="shared" si="100"/>
        <v>27</v>
      </c>
      <c r="O198" s="4">
        <f t="shared" si="100"/>
        <v>48</v>
      </c>
      <c r="P198" s="5">
        <f t="shared" si="100"/>
        <v>13</v>
      </c>
      <c r="Q198" s="5">
        <f t="shared" si="100"/>
        <v>9</v>
      </c>
      <c r="R198" s="4">
        <f t="shared" si="100"/>
        <v>22</v>
      </c>
      <c r="S198" s="5">
        <f t="shared" si="100"/>
        <v>48</v>
      </c>
      <c r="T198" s="5">
        <f t="shared" si="100"/>
        <v>49</v>
      </c>
      <c r="U198" s="4">
        <f t="shared" si="100"/>
        <v>97</v>
      </c>
      <c r="V198" s="5">
        <f t="shared" si="100"/>
        <v>43</v>
      </c>
      <c r="W198" s="5">
        <f t="shared" si="100"/>
        <v>21</v>
      </c>
      <c r="X198" s="4">
        <f t="shared" si="100"/>
        <v>64</v>
      </c>
      <c r="Y198" s="3">
        <f t="shared" si="100"/>
        <v>885</v>
      </c>
      <c r="Z198" s="3">
        <f t="shared" si="100"/>
        <v>421</v>
      </c>
      <c r="AA198" s="2">
        <f>Y198+Z198</f>
        <v>1306</v>
      </c>
    </row>
  </sheetData>
  <mergeCells count="12">
    <mergeCell ref="M2:O2"/>
    <mergeCell ref="P2:R2"/>
    <mergeCell ref="A79:AA79"/>
    <mergeCell ref="A150:AA150"/>
    <mergeCell ref="A175:AA175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2008-2009 degrees GRAD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Mona Gale</cp:lastModifiedBy>
  <dcterms:created xsi:type="dcterms:W3CDTF">2011-04-13T13:55:10Z</dcterms:created>
  <dcterms:modified xsi:type="dcterms:W3CDTF">2012-02-29T15:39:56Z</dcterms:modified>
</cp:coreProperties>
</file>