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Cohort and Program Tracking\"/>
    </mc:Choice>
  </mc:AlternateContent>
  <bookViews>
    <workbookView xWindow="10170" yWindow="45" windowWidth="10005" windowHeight="9270" tabRatio="671"/>
  </bookViews>
  <sheets>
    <sheet name="Leavers by School" sheetId="1" r:id="rId1"/>
    <sheet name="CAS Majors" sheetId="2" r:id="rId2"/>
  </sheets>
  <calcPr calcId="152511"/>
</workbook>
</file>

<file path=xl/calcChain.xml><?xml version="1.0" encoding="utf-8"?>
<calcChain xmlns="http://schemas.openxmlformats.org/spreadsheetml/2006/main">
  <c r="F242" i="2" l="1"/>
  <c r="F231" i="2"/>
  <c r="D178" i="2"/>
  <c r="B178" i="2"/>
  <c r="F177" i="2"/>
  <c r="F110" i="2" l="1"/>
  <c r="F101" i="2"/>
  <c r="F96" i="2"/>
  <c r="D93" i="2"/>
  <c r="F83" i="2"/>
  <c r="B63" i="2"/>
  <c r="F51" i="2"/>
  <c r="D46" i="2"/>
  <c r="B46" i="2"/>
  <c r="F45" i="2"/>
  <c r="F34" i="2"/>
  <c r="F27" i="2"/>
  <c r="C10" i="1"/>
  <c r="C6" i="1"/>
  <c r="F6" i="1"/>
  <c r="F13" i="1"/>
  <c r="I5" i="2" l="1"/>
  <c r="F259" i="2"/>
  <c r="F258" i="2"/>
  <c r="F257" i="2"/>
  <c r="D256" i="2"/>
  <c r="B256" i="2"/>
  <c r="F255" i="2"/>
  <c r="F254" i="2"/>
  <c r="F253" i="2"/>
  <c r="F252" i="2"/>
  <c r="F251" i="2"/>
  <c r="F250" i="2"/>
  <c r="F249" i="2"/>
  <c r="D248" i="2"/>
  <c r="B248" i="2"/>
  <c r="F247" i="2"/>
  <c r="F246" i="2"/>
  <c r="F245" i="2"/>
  <c r="F244" i="2"/>
  <c r="F243" i="2"/>
  <c r="F241" i="2"/>
  <c r="F240" i="2"/>
  <c r="F239" i="2"/>
  <c r="D238" i="2"/>
  <c r="B238" i="2"/>
  <c r="F236" i="2"/>
  <c r="F235" i="2"/>
  <c r="D233" i="2"/>
  <c r="B233" i="2"/>
  <c r="F232" i="2"/>
  <c r="F230" i="2"/>
  <c r="F229" i="2"/>
  <c r="D228" i="2"/>
  <c r="B228" i="2"/>
  <c r="F227" i="2"/>
  <c r="F225" i="2"/>
  <c r="F224" i="2"/>
  <c r="F216" i="2"/>
  <c r="F214" i="2"/>
  <c r="F213" i="2"/>
  <c r="F212" i="2"/>
  <c r="F211" i="2"/>
  <c r="F210" i="2"/>
  <c r="D207" i="2"/>
  <c r="B207" i="2"/>
  <c r="F205" i="2"/>
  <c r="F203" i="2"/>
  <c r="F201" i="2"/>
  <c r="F197" i="2"/>
  <c r="D194" i="2"/>
  <c r="B194" i="2"/>
  <c r="F192" i="2"/>
  <c r="F191" i="2"/>
  <c r="F190" i="2"/>
  <c r="F189" i="2"/>
  <c r="F188" i="2"/>
  <c r="F187" i="2"/>
  <c r="D186" i="2"/>
  <c r="B186" i="2"/>
  <c r="F185" i="2"/>
  <c r="F183" i="2"/>
  <c r="D181" i="2"/>
  <c r="B181" i="2"/>
  <c r="F180" i="2"/>
  <c r="F179" i="2"/>
  <c r="F178" i="2"/>
  <c r="F176" i="2"/>
  <c r="F175" i="2"/>
  <c r="F174" i="2"/>
  <c r="F172" i="2"/>
  <c r="D171" i="2"/>
  <c r="B171" i="2"/>
  <c r="F170" i="2"/>
  <c r="F167" i="2"/>
  <c r="F166" i="2"/>
  <c r="F164" i="2"/>
  <c r="F163" i="2"/>
  <c r="D162" i="2"/>
  <c r="B162" i="2"/>
  <c r="F161" i="2"/>
  <c r="F160" i="2"/>
  <c r="F159" i="2"/>
  <c r="F158" i="2"/>
  <c r="F157" i="2"/>
  <c r="D156" i="2"/>
  <c r="B156" i="2"/>
  <c r="F155" i="2"/>
  <c r="F154" i="2"/>
  <c r="F152" i="2"/>
  <c r="F151" i="2"/>
  <c r="F150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22" i="2"/>
  <c r="F121" i="2"/>
  <c r="F120" i="2"/>
  <c r="D119" i="2"/>
  <c r="B119" i="2"/>
  <c r="F118" i="2"/>
  <c r="F117" i="2"/>
  <c r="F112" i="2"/>
  <c r="D111" i="2"/>
  <c r="B111" i="2"/>
  <c r="F109" i="2"/>
  <c r="F108" i="2"/>
  <c r="F107" i="2"/>
  <c r="F106" i="2"/>
  <c r="F105" i="2"/>
  <c r="F104" i="2"/>
  <c r="F103" i="2"/>
  <c r="D102" i="2"/>
  <c r="B102" i="2"/>
  <c r="F100" i="2"/>
  <c r="F99" i="2"/>
  <c r="D98" i="2"/>
  <c r="B98" i="2"/>
  <c r="F97" i="2"/>
  <c r="F95" i="2"/>
  <c r="F94" i="2"/>
  <c r="B93" i="2"/>
  <c r="F92" i="2"/>
  <c r="F91" i="2"/>
  <c r="F90" i="2"/>
  <c r="F86" i="2"/>
  <c r="F85" i="2"/>
  <c r="F84" i="2"/>
  <c r="F82" i="2"/>
  <c r="F80" i="2"/>
  <c r="F79" i="2"/>
  <c r="D76" i="2"/>
  <c r="B76" i="2"/>
  <c r="F74" i="2"/>
  <c r="F70" i="2"/>
  <c r="F69" i="2"/>
  <c r="D63" i="2"/>
  <c r="F62" i="2"/>
  <c r="F60" i="2"/>
  <c r="F59" i="2"/>
  <c r="F58" i="2"/>
  <c r="F57" i="2"/>
  <c r="F56" i="2"/>
  <c r="D55" i="2"/>
  <c r="B55" i="2"/>
  <c r="F52" i="2"/>
  <c r="D49" i="2"/>
  <c r="B49" i="2"/>
  <c r="F48" i="2"/>
  <c r="F47" i="2"/>
  <c r="F46" i="2"/>
  <c r="F44" i="2"/>
  <c r="F43" i="2"/>
  <c r="F42" i="2"/>
  <c r="F41" i="2"/>
  <c r="D40" i="2"/>
  <c r="B40" i="2"/>
  <c r="F37" i="2"/>
  <c r="F35" i="2"/>
  <c r="F33" i="2"/>
  <c r="F32" i="2"/>
  <c r="D31" i="2"/>
  <c r="B31" i="2"/>
  <c r="F30" i="2"/>
  <c r="F26" i="2"/>
  <c r="F25" i="2"/>
  <c r="D24" i="2"/>
  <c r="B24" i="2"/>
  <c r="F23" i="2"/>
  <c r="F21" i="2"/>
  <c r="F19" i="2"/>
  <c r="F18" i="2"/>
  <c r="F17" i="2"/>
  <c r="F16" i="2"/>
  <c r="F15" i="2"/>
  <c r="F12" i="2"/>
  <c r="F11" i="2"/>
  <c r="F10" i="2"/>
  <c r="F9" i="2"/>
  <c r="F8" i="2"/>
  <c r="F7" i="2"/>
  <c r="F6" i="2"/>
  <c r="F20" i="1"/>
  <c r="C26" i="1"/>
  <c r="C25" i="1"/>
  <c r="C22" i="1"/>
  <c r="C21" i="1"/>
  <c r="E13" i="1"/>
  <c r="E9" i="1"/>
  <c r="C9" i="1"/>
  <c r="D28" i="1"/>
  <c r="E27" i="1" s="1"/>
  <c r="B28" i="1"/>
  <c r="C27" i="1" s="1"/>
  <c r="F27" i="1"/>
  <c r="F26" i="1"/>
  <c r="F25" i="1"/>
  <c r="F24" i="1"/>
  <c r="F23" i="1"/>
  <c r="F22" i="1"/>
  <c r="F21" i="1"/>
  <c r="D14" i="1"/>
  <c r="E12" i="1" s="1"/>
  <c r="B14" i="1"/>
  <c r="F12" i="1"/>
  <c r="F11" i="1"/>
  <c r="F10" i="1"/>
  <c r="F9" i="1"/>
  <c r="F8" i="1"/>
  <c r="F7" i="1"/>
  <c r="F248" i="2" l="1"/>
  <c r="F233" i="2"/>
  <c r="F207" i="2"/>
  <c r="F171" i="2"/>
  <c r="F63" i="2"/>
  <c r="F31" i="2"/>
  <c r="F24" i="2"/>
  <c r="E28" i="1"/>
  <c r="E21" i="1"/>
  <c r="E25" i="1"/>
  <c r="E20" i="1"/>
  <c r="E22" i="1"/>
  <c r="E26" i="1"/>
  <c r="E24" i="1"/>
  <c r="E23" i="1"/>
  <c r="C23" i="1"/>
  <c r="C28" i="1"/>
  <c r="C20" i="1"/>
  <c r="C24" i="1"/>
  <c r="C14" i="1"/>
  <c r="C13" i="1"/>
  <c r="E6" i="1"/>
  <c r="E10" i="1"/>
  <c r="E14" i="1"/>
  <c r="E7" i="1"/>
  <c r="E11" i="1"/>
  <c r="E8" i="1"/>
  <c r="C7" i="1"/>
  <c r="C11" i="1"/>
  <c r="C8" i="1"/>
  <c r="C12" i="1"/>
  <c r="F256" i="2"/>
  <c r="F238" i="2"/>
  <c r="F228" i="2"/>
  <c r="F186" i="2"/>
  <c r="B261" i="2"/>
  <c r="C177" i="2" s="1"/>
  <c r="F111" i="2"/>
  <c r="F102" i="2"/>
  <c r="F98" i="2"/>
  <c r="F93" i="2"/>
  <c r="F76" i="2"/>
  <c r="F55" i="2"/>
  <c r="F40" i="2"/>
  <c r="F49" i="2"/>
  <c r="F119" i="2"/>
  <c r="D123" i="2"/>
  <c r="F156" i="2"/>
  <c r="F162" i="2"/>
  <c r="F181" i="2"/>
  <c r="F194" i="2"/>
  <c r="D261" i="2"/>
  <c r="E177" i="2" s="1"/>
  <c r="B123" i="2"/>
  <c r="F14" i="1"/>
  <c r="F28" i="1"/>
  <c r="J256" i="2"/>
  <c r="H256" i="2"/>
  <c r="L249" i="2"/>
  <c r="L250" i="2"/>
  <c r="L254" i="2"/>
  <c r="L245" i="2"/>
  <c r="L214" i="2"/>
  <c r="L120" i="2"/>
  <c r="L97" i="2"/>
  <c r="L69" i="2"/>
  <c r="L52" i="2"/>
  <c r="L12" i="2"/>
  <c r="L9" i="2"/>
  <c r="J119" i="2"/>
  <c r="H119" i="2"/>
  <c r="L112" i="2"/>
  <c r="E261" i="2" l="1"/>
  <c r="E257" i="2"/>
  <c r="E253" i="2"/>
  <c r="E249" i="2"/>
  <c r="E245" i="2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6" i="2"/>
  <c r="E172" i="2"/>
  <c r="E168" i="2"/>
  <c r="E164" i="2"/>
  <c r="E160" i="2"/>
  <c r="E156" i="2"/>
  <c r="E152" i="2"/>
  <c r="E148" i="2"/>
  <c r="E144" i="2"/>
  <c r="E140" i="2"/>
  <c r="E136" i="2"/>
  <c r="E250" i="2"/>
  <c r="E206" i="2"/>
  <c r="E186" i="2"/>
  <c r="E173" i="2"/>
  <c r="E161" i="2"/>
  <c r="E149" i="2"/>
  <c r="E137" i="2"/>
  <c r="E260" i="2"/>
  <c r="E256" i="2"/>
  <c r="E252" i="2"/>
  <c r="E248" i="2"/>
  <c r="E244" i="2"/>
  <c r="E240" i="2"/>
  <c r="E236" i="2"/>
  <c r="E232" i="2"/>
  <c r="E228" i="2"/>
  <c r="E224" i="2"/>
  <c r="E220" i="2"/>
  <c r="E216" i="2"/>
  <c r="E212" i="2"/>
  <c r="E208" i="2"/>
  <c r="E204" i="2"/>
  <c r="E200" i="2"/>
  <c r="E196" i="2"/>
  <c r="E192" i="2"/>
  <c r="E188" i="2"/>
  <c r="E184" i="2"/>
  <c r="E180" i="2"/>
  <c r="E175" i="2"/>
  <c r="E171" i="2"/>
  <c r="E167" i="2"/>
  <c r="E163" i="2"/>
  <c r="E159" i="2"/>
  <c r="E155" i="2"/>
  <c r="E151" i="2"/>
  <c r="E147" i="2"/>
  <c r="E143" i="2"/>
  <c r="E139" i="2"/>
  <c r="E258" i="2"/>
  <c r="E246" i="2"/>
  <c r="E242" i="2"/>
  <c r="E234" i="2"/>
  <c r="E226" i="2"/>
  <c r="E222" i="2"/>
  <c r="E214" i="2"/>
  <c r="E202" i="2"/>
  <c r="E190" i="2"/>
  <c r="E178" i="2"/>
  <c r="E165" i="2"/>
  <c r="E157" i="2"/>
  <c r="E141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4" i="2"/>
  <c r="E170" i="2"/>
  <c r="E166" i="2"/>
  <c r="E162" i="2"/>
  <c r="E158" i="2"/>
  <c r="E154" i="2"/>
  <c r="E150" i="2"/>
  <c r="E146" i="2"/>
  <c r="E142" i="2"/>
  <c r="E138" i="2"/>
  <c r="E254" i="2"/>
  <c r="E238" i="2"/>
  <c r="E230" i="2"/>
  <c r="E218" i="2"/>
  <c r="E210" i="2"/>
  <c r="E198" i="2"/>
  <c r="E194" i="2"/>
  <c r="E182" i="2"/>
  <c r="E169" i="2"/>
  <c r="E153" i="2"/>
  <c r="E145" i="2"/>
  <c r="C258" i="2"/>
  <c r="C254" i="2"/>
  <c r="C250" i="2"/>
  <c r="C246" i="2"/>
  <c r="C242" i="2"/>
  <c r="C238" i="2"/>
  <c r="C234" i="2"/>
  <c r="C230" i="2"/>
  <c r="C226" i="2"/>
  <c r="C222" i="2"/>
  <c r="C218" i="2"/>
  <c r="C214" i="2"/>
  <c r="C210" i="2"/>
  <c r="C206" i="2"/>
  <c r="C202" i="2"/>
  <c r="C198" i="2"/>
  <c r="C194" i="2"/>
  <c r="C190" i="2"/>
  <c r="C186" i="2"/>
  <c r="C182" i="2"/>
  <c r="C178" i="2"/>
  <c r="C173" i="2"/>
  <c r="C169" i="2"/>
  <c r="C165" i="2"/>
  <c r="C161" i="2"/>
  <c r="C157" i="2"/>
  <c r="C153" i="2"/>
  <c r="C149" i="2"/>
  <c r="C145" i="2"/>
  <c r="C141" i="2"/>
  <c r="C137" i="2"/>
  <c r="C256" i="2"/>
  <c r="C248" i="2"/>
  <c r="C240" i="2"/>
  <c r="C232" i="2"/>
  <c r="C228" i="2"/>
  <c r="C220" i="2"/>
  <c r="C212" i="2"/>
  <c r="C204" i="2"/>
  <c r="C196" i="2"/>
  <c r="C184" i="2"/>
  <c r="C175" i="2"/>
  <c r="C171" i="2"/>
  <c r="C159" i="2"/>
  <c r="C151" i="2"/>
  <c r="C143" i="2"/>
  <c r="C259" i="2"/>
  <c r="C247" i="2"/>
  <c r="C239" i="2"/>
  <c r="C235" i="2"/>
  <c r="C223" i="2"/>
  <c r="C219" i="2"/>
  <c r="C211" i="2"/>
  <c r="C203" i="2"/>
  <c r="C195" i="2"/>
  <c r="C187" i="2"/>
  <c r="C174" i="2"/>
  <c r="C170" i="2"/>
  <c r="C158" i="2"/>
  <c r="C154" i="2"/>
  <c r="C146" i="2"/>
  <c r="C138" i="2"/>
  <c r="C261" i="2"/>
  <c r="C257" i="2"/>
  <c r="C253" i="2"/>
  <c r="C249" i="2"/>
  <c r="C245" i="2"/>
  <c r="C241" i="2"/>
  <c r="C237" i="2"/>
  <c r="C233" i="2"/>
  <c r="C229" i="2"/>
  <c r="C225" i="2"/>
  <c r="C221" i="2"/>
  <c r="C217" i="2"/>
  <c r="C213" i="2"/>
  <c r="C209" i="2"/>
  <c r="C205" i="2"/>
  <c r="C201" i="2"/>
  <c r="C197" i="2"/>
  <c r="C193" i="2"/>
  <c r="C189" i="2"/>
  <c r="C185" i="2"/>
  <c r="C181" i="2"/>
  <c r="C176" i="2"/>
  <c r="C172" i="2"/>
  <c r="C168" i="2"/>
  <c r="C164" i="2"/>
  <c r="C160" i="2"/>
  <c r="C152" i="2"/>
  <c r="C148" i="2"/>
  <c r="C144" i="2"/>
  <c r="C140" i="2"/>
  <c r="C136" i="2"/>
  <c r="C260" i="2"/>
  <c r="C252" i="2"/>
  <c r="C244" i="2"/>
  <c r="C236" i="2"/>
  <c r="C224" i="2"/>
  <c r="C216" i="2"/>
  <c r="C208" i="2"/>
  <c r="C200" i="2"/>
  <c r="C192" i="2"/>
  <c r="C188" i="2"/>
  <c r="C180" i="2"/>
  <c r="C167" i="2"/>
  <c r="C163" i="2"/>
  <c r="C155" i="2"/>
  <c r="C147" i="2"/>
  <c r="C139" i="2"/>
  <c r="C255" i="2"/>
  <c r="C251" i="2"/>
  <c r="C243" i="2"/>
  <c r="C231" i="2"/>
  <c r="C227" i="2"/>
  <c r="C215" i="2"/>
  <c r="C207" i="2"/>
  <c r="C199" i="2"/>
  <c r="C191" i="2"/>
  <c r="C183" i="2"/>
  <c r="C179" i="2"/>
  <c r="C166" i="2"/>
  <c r="C162" i="2"/>
  <c r="C150" i="2"/>
  <c r="C142" i="2"/>
  <c r="C156" i="2"/>
  <c r="E45" i="2"/>
  <c r="E51" i="2"/>
  <c r="C45" i="2"/>
  <c r="C51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49" i="2"/>
  <c r="E44" i="2"/>
  <c r="E40" i="2"/>
  <c r="E36" i="2"/>
  <c r="E32" i="2"/>
  <c r="E28" i="2"/>
  <c r="E24" i="2"/>
  <c r="E20" i="2"/>
  <c r="E16" i="2"/>
  <c r="E12" i="2"/>
  <c r="E8" i="2"/>
  <c r="E123" i="2"/>
  <c r="E111" i="2"/>
  <c r="E91" i="2"/>
  <c r="E79" i="2"/>
  <c r="E67" i="2"/>
  <c r="E55" i="2"/>
  <c r="E41" i="2"/>
  <c r="E29" i="2"/>
  <c r="E17" i="2"/>
  <c r="E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48" i="2"/>
  <c r="E43" i="2"/>
  <c r="E39" i="2"/>
  <c r="E35" i="2"/>
  <c r="E31" i="2"/>
  <c r="E27" i="2"/>
  <c r="E23" i="2"/>
  <c r="E19" i="2"/>
  <c r="E15" i="2"/>
  <c r="E11" i="2"/>
  <c r="E7" i="2"/>
  <c r="E119" i="2"/>
  <c r="E103" i="2"/>
  <c r="E95" i="2"/>
  <c r="E83" i="2"/>
  <c r="E71" i="2"/>
  <c r="E59" i="2"/>
  <c r="E50" i="2"/>
  <c r="E37" i="2"/>
  <c r="E25" i="2"/>
  <c r="E13" i="2"/>
  <c r="E120" i="2"/>
  <c r="E116" i="2"/>
  <c r="E112" i="2"/>
  <c r="E108" i="2"/>
  <c r="E104" i="2"/>
  <c r="E100" i="2"/>
  <c r="E96" i="2"/>
  <c r="E92" i="2"/>
  <c r="E88" i="2"/>
  <c r="E84" i="2"/>
  <c r="E80" i="2"/>
  <c r="E76" i="2"/>
  <c r="E72" i="2"/>
  <c r="E68" i="2"/>
  <c r="E64" i="2"/>
  <c r="E60" i="2"/>
  <c r="E56" i="2"/>
  <c r="E52" i="2"/>
  <c r="E47" i="2"/>
  <c r="E42" i="2"/>
  <c r="E38" i="2"/>
  <c r="E34" i="2"/>
  <c r="E30" i="2"/>
  <c r="E26" i="2"/>
  <c r="E22" i="2"/>
  <c r="E18" i="2"/>
  <c r="E14" i="2"/>
  <c r="E10" i="2"/>
  <c r="E6" i="2"/>
  <c r="E115" i="2"/>
  <c r="E107" i="2"/>
  <c r="E99" i="2"/>
  <c r="E87" i="2"/>
  <c r="E75" i="2"/>
  <c r="E63" i="2"/>
  <c r="E46" i="2"/>
  <c r="E33" i="2"/>
  <c r="E21" i="2"/>
  <c r="E9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0" i="2"/>
  <c r="C46" i="2"/>
  <c r="C41" i="2"/>
  <c r="C37" i="2"/>
  <c r="C33" i="2"/>
  <c r="C29" i="2"/>
  <c r="C25" i="2"/>
  <c r="C21" i="2"/>
  <c r="C17" i="2"/>
  <c r="C13" i="2"/>
  <c r="C9" i="2"/>
  <c r="C5" i="2"/>
  <c r="C68" i="2"/>
  <c r="C38" i="2"/>
  <c r="C26" i="2"/>
  <c r="C14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4" i="2"/>
  <c r="C49" i="2"/>
  <c r="C44" i="2"/>
  <c r="C40" i="2"/>
  <c r="C36" i="2"/>
  <c r="C32" i="2"/>
  <c r="C28" i="2"/>
  <c r="C24" i="2"/>
  <c r="C20" i="2"/>
  <c r="C16" i="2"/>
  <c r="C12" i="2"/>
  <c r="C8" i="2"/>
  <c r="C76" i="2"/>
  <c r="C47" i="2"/>
  <c r="C30" i="2"/>
  <c r="C18" i="2"/>
  <c r="C6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8" i="2"/>
  <c r="C43" i="2"/>
  <c r="C39" i="2"/>
  <c r="C35" i="2"/>
  <c r="C31" i="2"/>
  <c r="C27" i="2"/>
  <c r="C23" i="2"/>
  <c r="C19" i="2"/>
  <c r="C15" i="2"/>
  <c r="C11" i="2"/>
  <c r="C7" i="2"/>
  <c r="C120" i="2"/>
  <c r="C116" i="2"/>
  <c r="C112" i="2"/>
  <c r="C108" i="2"/>
  <c r="C104" i="2"/>
  <c r="C100" i="2"/>
  <c r="C96" i="2"/>
  <c r="C92" i="2"/>
  <c r="C88" i="2"/>
  <c r="C84" i="2"/>
  <c r="C80" i="2"/>
  <c r="C72" i="2"/>
  <c r="C64" i="2"/>
  <c r="C60" i="2"/>
  <c r="C56" i="2"/>
  <c r="C52" i="2"/>
  <c r="C42" i="2"/>
  <c r="C34" i="2"/>
  <c r="C22" i="2"/>
  <c r="C10" i="2"/>
  <c r="F261" i="2"/>
  <c r="F123" i="2"/>
  <c r="L6" i="2"/>
  <c r="K20" i="1"/>
  <c r="I28" i="1"/>
  <c r="J25" i="1" s="1"/>
  <c r="J28" i="1"/>
  <c r="J24" i="1"/>
  <c r="J23" i="1"/>
  <c r="J20" i="1"/>
  <c r="H28" i="1"/>
  <c r="H26" i="1"/>
  <c r="H25" i="1"/>
  <c r="H24" i="1"/>
  <c r="H22" i="1"/>
  <c r="H21" i="1"/>
  <c r="H20" i="1"/>
  <c r="G28" i="1"/>
  <c r="H27" i="1" s="1"/>
  <c r="J21" i="1" l="1"/>
  <c r="J26" i="1"/>
  <c r="H23" i="1"/>
  <c r="J22" i="1"/>
  <c r="J27" i="1"/>
  <c r="K6" i="1"/>
  <c r="H14" i="1"/>
  <c r="H11" i="1"/>
  <c r="H10" i="1"/>
  <c r="H7" i="1"/>
  <c r="H6" i="1"/>
  <c r="G14" i="1"/>
  <c r="H13" i="1" s="1"/>
  <c r="H8" i="1" l="1"/>
  <c r="H12" i="1"/>
  <c r="H9" i="1"/>
  <c r="L259" i="2"/>
  <c r="L258" i="2"/>
  <c r="L257" i="2"/>
  <c r="L255" i="2"/>
  <c r="L253" i="2"/>
  <c r="L252" i="2"/>
  <c r="L251" i="2"/>
  <c r="J248" i="2"/>
  <c r="H248" i="2"/>
  <c r="L247" i="2"/>
  <c r="L246" i="2"/>
  <c r="L244" i="2"/>
  <c r="L243" i="2"/>
  <c r="L241" i="2"/>
  <c r="L240" i="2"/>
  <c r="L239" i="2"/>
  <c r="J238" i="2"/>
  <c r="H238" i="2"/>
  <c r="L236" i="2"/>
  <c r="L235" i="2"/>
  <c r="J233" i="2"/>
  <c r="H233" i="2"/>
  <c r="L232" i="2"/>
  <c r="L230" i="2"/>
  <c r="L229" i="2"/>
  <c r="J228" i="2"/>
  <c r="H228" i="2"/>
  <c r="L227" i="2"/>
  <c r="L225" i="2"/>
  <c r="L224" i="2"/>
  <c r="L216" i="2"/>
  <c r="L213" i="2"/>
  <c r="L212" i="2"/>
  <c r="L211" i="2"/>
  <c r="L210" i="2"/>
  <c r="J207" i="2"/>
  <c r="H207" i="2"/>
  <c r="L205" i="2"/>
  <c r="L203" i="2"/>
  <c r="L201" i="2"/>
  <c r="L197" i="2"/>
  <c r="J194" i="2"/>
  <c r="H194" i="2"/>
  <c r="L192" i="2"/>
  <c r="L191" i="2"/>
  <c r="L190" i="2"/>
  <c r="L189" i="2"/>
  <c r="L188" i="2"/>
  <c r="L187" i="2"/>
  <c r="J186" i="2"/>
  <c r="H186" i="2"/>
  <c r="L185" i="2"/>
  <c r="L183" i="2"/>
  <c r="J181" i="2"/>
  <c r="H181" i="2"/>
  <c r="L180" i="2"/>
  <c r="L179" i="2"/>
  <c r="J178" i="2"/>
  <c r="H178" i="2"/>
  <c r="L176" i="2"/>
  <c r="L175" i="2"/>
  <c r="L174" i="2"/>
  <c r="L172" i="2"/>
  <c r="J171" i="2"/>
  <c r="H171" i="2"/>
  <c r="L170" i="2"/>
  <c r="L167" i="2"/>
  <c r="L166" i="2"/>
  <c r="L164" i="2"/>
  <c r="L163" i="2"/>
  <c r="J162" i="2"/>
  <c r="H162" i="2"/>
  <c r="L161" i="2"/>
  <c r="L160" i="2"/>
  <c r="L159" i="2"/>
  <c r="L158" i="2"/>
  <c r="L157" i="2"/>
  <c r="J156" i="2"/>
  <c r="H156" i="2"/>
  <c r="L155" i="2"/>
  <c r="L154" i="2"/>
  <c r="L152" i="2"/>
  <c r="L151" i="2"/>
  <c r="L150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22" i="2"/>
  <c r="L121" i="2"/>
  <c r="L118" i="2"/>
  <c r="L117" i="2"/>
  <c r="J111" i="2"/>
  <c r="H111" i="2"/>
  <c r="L109" i="2"/>
  <c r="L108" i="2"/>
  <c r="L107" i="2"/>
  <c r="L106" i="2"/>
  <c r="L105" i="2"/>
  <c r="L104" i="2"/>
  <c r="L103" i="2"/>
  <c r="J102" i="2"/>
  <c r="H102" i="2"/>
  <c r="L100" i="2"/>
  <c r="L99" i="2"/>
  <c r="J98" i="2"/>
  <c r="H98" i="2"/>
  <c r="L95" i="2"/>
  <c r="L94" i="2"/>
  <c r="J93" i="2"/>
  <c r="H93" i="2"/>
  <c r="L92" i="2"/>
  <c r="L91" i="2"/>
  <c r="L90" i="2"/>
  <c r="L86" i="2"/>
  <c r="L85" i="2"/>
  <c r="L84" i="2"/>
  <c r="L82" i="2"/>
  <c r="L80" i="2"/>
  <c r="L79" i="2"/>
  <c r="J76" i="2"/>
  <c r="H76" i="2"/>
  <c r="L74" i="2"/>
  <c r="L70" i="2"/>
  <c r="J63" i="2"/>
  <c r="H63" i="2"/>
  <c r="L62" i="2"/>
  <c r="L60" i="2"/>
  <c r="L59" i="2"/>
  <c r="L58" i="2"/>
  <c r="L57" i="2"/>
  <c r="L56" i="2"/>
  <c r="J55" i="2"/>
  <c r="H55" i="2"/>
  <c r="J49" i="2"/>
  <c r="H49" i="2"/>
  <c r="L48" i="2"/>
  <c r="L47" i="2"/>
  <c r="J46" i="2"/>
  <c r="H46" i="2"/>
  <c r="L44" i="2"/>
  <c r="L43" i="2"/>
  <c r="L42" i="2"/>
  <c r="L41" i="2"/>
  <c r="J40" i="2"/>
  <c r="H40" i="2"/>
  <c r="L37" i="2"/>
  <c r="L35" i="2"/>
  <c r="L33" i="2"/>
  <c r="L32" i="2"/>
  <c r="J31" i="2"/>
  <c r="H31" i="2"/>
  <c r="L30" i="2"/>
  <c r="L26" i="2"/>
  <c r="L25" i="2"/>
  <c r="J24" i="2"/>
  <c r="H24" i="2"/>
  <c r="L23" i="2"/>
  <c r="L21" i="2"/>
  <c r="L19" i="2"/>
  <c r="L18" i="2"/>
  <c r="L17" i="2"/>
  <c r="L16" i="2"/>
  <c r="L15" i="2"/>
  <c r="L11" i="2"/>
  <c r="L10" i="2"/>
  <c r="L8" i="2"/>
  <c r="L7" i="2"/>
  <c r="K28" i="1"/>
  <c r="K27" i="1"/>
  <c r="K26" i="1"/>
  <c r="K25" i="1"/>
  <c r="K24" i="1"/>
  <c r="K23" i="1"/>
  <c r="K22" i="1"/>
  <c r="K21" i="1"/>
  <c r="I14" i="1"/>
  <c r="J6" i="1" s="1"/>
  <c r="K13" i="1"/>
  <c r="K12" i="1"/>
  <c r="K11" i="1"/>
  <c r="K10" i="1"/>
  <c r="K9" i="1"/>
  <c r="K8" i="1"/>
  <c r="K7" i="1"/>
  <c r="M6" i="1"/>
  <c r="H261" i="2" l="1"/>
  <c r="I249" i="2" s="1"/>
  <c r="J261" i="2"/>
  <c r="K249" i="2" s="1"/>
  <c r="H123" i="2"/>
  <c r="I112" i="2" s="1"/>
  <c r="J123" i="2"/>
  <c r="K112" i="2" s="1"/>
  <c r="L162" i="2"/>
  <c r="L238" i="2"/>
  <c r="L31" i="2"/>
  <c r="L248" i="2"/>
  <c r="L119" i="2"/>
  <c r="L111" i="2"/>
  <c r="L93" i="2"/>
  <c r="L76" i="2"/>
  <c r="L55" i="2"/>
  <c r="L40" i="2"/>
  <c r="L256" i="2"/>
  <c r="L233" i="2"/>
  <c r="L228" i="2"/>
  <c r="L207" i="2"/>
  <c r="L194" i="2"/>
  <c r="L186" i="2"/>
  <c r="L181" i="2"/>
  <c r="L178" i="2"/>
  <c r="L171" i="2"/>
  <c r="I248" i="2"/>
  <c r="K162" i="2"/>
  <c r="K14" i="1"/>
  <c r="J7" i="1"/>
  <c r="J13" i="1"/>
  <c r="J12" i="1"/>
  <c r="J10" i="1"/>
  <c r="J14" i="1"/>
  <c r="J9" i="1"/>
  <c r="J8" i="1"/>
  <c r="J11" i="1"/>
  <c r="L102" i="2"/>
  <c r="L98" i="2"/>
  <c r="L63" i="2"/>
  <c r="L49" i="2"/>
  <c r="L46" i="2"/>
  <c r="L156" i="2"/>
  <c r="L24" i="2"/>
  <c r="AH256" i="2"/>
  <c r="AF256" i="2"/>
  <c r="AB256" i="2"/>
  <c r="Z256" i="2"/>
  <c r="V256" i="2"/>
  <c r="T256" i="2"/>
  <c r="P256" i="2"/>
  <c r="N256" i="2"/>
  <c r="AH119" i="2"/>
  <c r="AF119" i="2"/>
  <c r="AB119" i="2"/>
  <c r="Z119" i="2"/>
  <c r="V119" i="2"/>
  <c r="T119" i="2"/>
  <c r="P119" i="2"/>
  <c r="N119" i="2"/>
  <c r="I228" i="2" l="1"/>
  <c r="K238" i="2"/>
  <c r="I194" i="2"/>
  <c r="K171" i="2"/>
  <c r="I186" i="2"/>
  <c r="I162" i="2"/>
  <c r="I178" i="2"/>
  <c r="K228" i="2"/>
  <c r="K233" i="2"/>
  <c r="K194" i="2"/>
  <c r="I233" i="2"/>
  <c r="K156" i="2"/>
  <c r="R119" i="2"/>
  <c r="R256" i="2"/>
  <c r="I171" i="2"/>
  <c r="I238" i="2"/>
  <c r="I207" i="2"/>
  <c r="I156" i="2"/>
  <c r="AJ256" i="2"/>
  <c r="X119" i="2"/>
  <c r="K261" i="2"/>
  <c r="K253" i="2"/>
  <c r="K244" i="2"/>
  <c r="K236" i="2"/>
  <c r="K220" i="2"/>
  <c r="K212" i="2"/>
  <c r="K204" i="2"/>
  <c r="K196" i="2"/>
  <c r="K188" i="2"/>
  <c r="K180" i="2"/>
  <c r="K163" i="2"/>
  <c r="K155" i="2"/>
  <c r="K147" i="2"/>
  <c r="K139" i="2"/>
  <c r="K260" i="2"/>
  <c r="K252" i="2"/>
  <c r="K243" i="2"/>
  <c r="K235" i="2"/>
  <c r="K227" i="2"/>
  <c r="K219" i="2"/>
  <c r="K211" i="2"/>
  <c r="K203" i="2"/>
  <c r="K195" i="2"/>
  <c r="K187" i="2"/>
  <c r="K179" i="2"/>
  <c r="K170" i="2"/>
  <c r="K154" i="2"/>
  <c r="K258" i="2"/>
  <c r="K250" i="2"/>
  <c r="K241" i="2"/>
  <c r="K225" i="2"/>
  <c r="K217" i="2"/>
  <c r="K209" i="2"/>
  <c r="K201" i="2"/>
  <c r="K193" i="2"/>
  <c r="K185" i="2"/>
  <c r="K176" i="2"/>
  <c r="K168" i="2"/>
  <c r="K160" i="2"/>
  <c r="K152" i="2"/>
  <c r="K144" i="2"/>
  <c r="K136" i="2"/>
  <c r="K257" i="2"/>
  <c r="K240" i="2"/>
  <c r="K232" i="2"/>
  <c r="K224" i="2"/>
  <c r="K216" i="2"/>
  <c r="K208" i="2"/>
  <c r="K200" i="2"/>
  <c r="K192" i="2"/>
  <c r="K184" i="2"/>
  <c r="K175" i="2"/>
  <c r="K167" i="2"/>
  <c r="K159" i="2"/>
  <c r="K151" i="2"/>
  <c r="K143" i="2"/>
  <c r="K138" i="2"/>
  <c r="K256" i="2"/>
  <c r="K247" i="2"/>
  <c r="K239" i="2"/>
  <c r="K231" i="2"/>
  <c r="K223" i="2"/>
  <c r="K215" i="2"/>
  <c r="K199" i="2"/>
  <c r="K191" i="2"/>
  <c r="K183" i="2"/>
  <c r="K174" i="2"/>
  <c r="K166" i="2"/>
  <c r="K158" i="2"/>
  <c r="K150" i="2"/>
  <c r="K142" i="2"/>
  <c r="K255" i="2"/>
  <c r="K246" i="2"/>
  <c r="K230" i="2"/>
  <c r="K222" i="2"/>
  <c r="K214" i="2"/>
  <c r="K206" i="2"/>
  <c r="K198" i="2"/>
  <c r="K190" i="2"/>
  <c r="K182" i="2"/>
  <c r="K173" i="2"/>
  <c r="K165" i="2"/>
  <c r="K157" i="2"/>
  <c r="K149" i="2"/>
  <c r="K141" i="2"/>
  <c r="K254" i="2"/>
  <c r="K245" i="2"/>
  <c r="K237" i="2"/>
  <c r="K229" i="2"/>
  <c r="K221" i="2"/>
  <c r="K213" i="2"/>
  <c r="K205" i="2"/>
  <c r="K197" i="2"/>
  <c r="K189" i="2"/>
  <c r="K172" i="2"/>
  <c r="K164" i="2"/>
  <c r="K148" i="2"/>
  <c r="K140" i="2"/>
  <c r="K146" i="2"/>
  <c r="K218" i="2"/>
  <c r="K153" i="2"/>
  <c r="K210" i="2"/>
  <c r="K145" i="2"/>
  <c r="K202" i="2"/>
  <c r="K137" i="2"/>
  <c r="K259" i="2"/>
  <c r="K251" i="2"/>
  <c r="K242" i="2"/>
  <c r="K234" i="2"/>
  <c r="K169" i="2"/>
  <c r="K226" i="2"/>
  <c r="K161" i="2"/>
  <c r="K181" i="2"/>
  <c r="K186" i="2"/>
  <c r="X256" i="2"/>
  <c r="I257" i="2"/>
  <c r="I240" i="2"/>
  <c r="I232" i="2"/>
  <c r="I224" i="2"/>
  <c r="I216" i="2"/>
  <c r="I208" i="2"/>
  <c r="I200" i="2"/>
  <c r="I192" i="2"/>
  <c r="I184" i="2"/>
  <c r="I175" i="2"/>
  <c r="I167" i="2"/>
  <c r="I159" i="2"/>
  <c r="I151" i="2"/>
  <c r="I143" i="2"/>
  <c r="I256" i="2"/>
  <c r="I247" i="2"/>
  <c r="I254" i="2"/>
  <c r="I245" i="2"/>
  <c r="I237" i="2"/>
  <c r="I229" i="2"/>
  <c r="I221" i="2"/>
  <c r="I213" i="2"/>
  <c r="I205" i="2"/>
  <c r="I197" i="2"/>
  <c r="I189" i="2"/>
  <c r="I172" i="2"/>
  <c r="I164" i="2"/>
  <c r="I148" i="2"/>
  <c r="I140" i="2"/>
  <c r="I261" i="2"/>
  <c r="I253" i="2"/>
  <c r="I244" i="2"/>
  <c r="I236" i="2"/>
  <c r="I220" i="2"/>
  <c r="I212" i="2"/>
  <c r="I204" i="2"/>
  <c r="I196" i="2"/>
  <c r="I188" i="2"/>
  <c r="I180" i="2"/>
  <c r="I163" i="2"/>
  <c r="I155" i="2"/>
  <c r="I147" i="2"/>
  <c r="I139" i="2"/>
  <c r="I241" i="2"/>
  <c r="I225" i="2"/>
  <c r="I209" i="2"/>
  <c r="I193" i="2"/>
  <c r="I176" i="2"/>
  <c r="I160" i="2"/>
  <c r="I144" i="2"/>
  <c r="I136" i="2"/>
  <c r="I260" i="2"/>
  <c r="I252" i="2"/>
  <c r="I243" i="2"/>
  <c r="I235" i="2"/>
  <c r="I227" i="2"/>
  <c r="I219" i="2"/>
  <c r="I211" i="2"/>
  <c r="I203" i="2"/>
  <c r="I195" i="2"/>
  <c r="I187" i="2"/>
  <c r="I179" i="2"/>
  <c r="I170" i="2"/>
  <c r="I154" i="2"/>
  <c r="I146" i="2"/>
  <c r="I138" i="2"/>
  <c r="I259" i="2"/>
  <c r="I251" i="2"/>
  <c r="I242" i="2"/>
  <c r="I234" i="2"/>
  <c r="I226" i="2"/>
  <c r="I218" i="2"/>
  <c r="I210" i="2"/>
  <c r="I202" i="2"/>
  <c r="I169" i="2"/>
  <c r="I161" i="2"/>
  <c r="I153" i="2"/>
  <c r="I145" i="2"/>
  <c r="I137" i="2"/>
  <c r="I258" i="2"/>
  <c r="I250" i="2"/>
  <c r="I217" i="2"/>
  <c r="I201" i="2"/>
  <c r="I185" i="2"/>
  <c r="I168" i="2"/>
  <c r="I152" i="2"/>
  <c r="I230" i="2"/>
  <c r="I198" i="2"/>
  <c r="I165" i="2"/>
  <c r="I223" i="2"/>
  <c r="I191" i="2"/>
  <c r="I158" i="2"/>
  <c r="I222" i="2"/>
  <c r="I190" i="2"/>
  <c r="I157" i="2"/>
  <c r="I255" i="2"/>
  <c r="I215" i="2"/>
  <c r="I183" i="2"/>
  <c r="I150" i="2"/>
  <c r="I246" i="2"/>
  <c r="I214" i="2"/>
  <c r="I182" i="2"/>
  <c r="I149" i="2"/>
  <c r="I239" i="2"/>
  <c r="I174" i="2"/>
  <c r="I142" i="2"/>
  <c r="I206" i="2"/>
  <c r="I173" i="2"/>
  <c r="I141" i="2"/>
  <c r="I231" i="2"/>
  <c r="I199" i="2"/>
  <c r="I166" i="2"/>
  <c r="K248" i="2"/>
  <c r="I181" i="2"/>
  <c r="K178" i="2"/>
  <c r="K207" i="2"/>
  <c r="AD256" i="2"/>
  <c r="K116" i="2"/>
  <c r="K107" i="2"/>
  <c r="K99" i="2"/>
  <c r="K91" i="2"/>
  <c r="K83" i="2"/>
  <c r="K75" i="2"/>
  <c r="K67" i="2"/>
  <c r="K59" i="2"/>
  <c r="K50" i="2"/>
  <c r="K41" i="2"/>
  <c r="K33" i="2"/>
  <c r="K25" i="2"/>
  <c r="K17" i="2"/>
  <c r="K9" i="2"/>
  <c r="K114" i="2"/>
  <c r="K105" i="2"/>
  <c r="K89" i="2"/>
  <c r="K73" i="2"/>
  <c r="K57" i="2"/>
  <c r="K39" i="2"/>
  <c r="K23" i="2"/>
  <c r="K7" i="2"/>
  <c r="K113" i="2"/>
  <c r="K96" i="2"/>
  <c r="K80" i="2"/>
  <c r="K64" i="2"/>
  <c r="K47" i="2"/>
  <c r="K30" i="2"/>
  <c r="K22" i="2"/>
  <c r="K6" i="2"/>
  <c r="K120" i="2"/>
  <c r="K103" i="2"/>
  <c r="K79" i="2"/>
  <c r="K55" i="2"/>
  <c r="K29" i="2"/>
  <c r="K5" i="2"/>
  <c r="K123" i="2"/>
  <c r="K115" i="2"/>
  <c r="K106" i="2"/>
  <c r="K98" i="2"/>
  <c r="K90" i="2"/>
  <c r="K82" i="2"/>
  <c r="K74" i="2"/>
  <c r="K66" i="2"/>
  <c r="K58" i="2"/>
  <c r="K49" i="2"/>
  <c r="K40" i="2"/>
  <c r="K32" i="2"/>
  <c r="K24" i="2"/>
  <c r="K16" i="2"/>
  <c r="K8" i="2"/>
  <c r="K122" i="2"/>
  <c r="K97" i="2"/>
  <c r="K81" i="2"/>
  <c r="K65" i="2"/>
  <c r="K48" i="2"/>
  <c r="K31" i="2"/>
  <c r="K15" i="2"/>
  <c r="K121" i="2"/>
  <c r="K104" i="2"/>
  <c r="K88" i="2"/>
  <c r="K72" i="2"/>
  <c r="K56" i="2"/>
  <c r="K38" i="2"/>
  <c r="K14" i="2"/>
  <c r="K111" i="2"/>
  <c r="K87" i="2"/>
  <c r="K71" i="2"/>
  <c r="K46" i="2"/>
  <c r="K21" i="2"/>
  <c r="K119" i="2"/>
  <c r="K110" i="2"/>
  <c r="K102" i="2"/>
  <c r="K94" i="2"/>
  <c r="K86" i="2"/>
  <c r="K78" i="2"/>
  <c r="K70" i="2"/>
  <c r="K62" i="2"/>
  <c r="K54" i="2"/>
  <c r="K44" i="2"/>
  <c r="K36" i="2"/>
  <c r="K28" i="2"/>
  <c r="K20" i="2"/>
  <c r="K12" i="2"/>
  <c r="K118" i="2"/>
  <c r="K109" i="2"/>
  <c r="K101" i="2"/>
  <c r="K93" i="2"/>
  <c r="K85" i="2"/>
  <c r="K77" i="2"/>
  <c r="K69" i="2"/>
  <c r="K61" i="2"/>
  <c r="K53" i="2"/>
  <c r="K43" i="2"/>
  <c r="K35" i="2"/>
  <c r="K27" i="2"/>
  <c r="K19" i="2"/>
  <c r="K11" i="2"/>
  <c r="K117" i="2"/>
  <c r="K108" i="2"/>
  <c r="K100" i="2"/>
  <c r="K92" i="2"/>
  <c r="K84" i="2"/>
  <c r="K76" i="2"/>
  <c r="K68" i="2"/>
  <c r="K60" i="2"/>
  <c r="K52" i="2"/>
  <c r="K42" i="2"/>
  <c r="K34" i="2"/>
  <c r="K26" i="2"/>
  <c r="K18" i="2"/>
  <c r="K10" i="2"/>
  <c r="K95" i="2"/>
  <c r="K63" i="2"/>
  <c r="K37" i="2"/>
  <c r="K13" i="2"/>
  <c r="I119" i="2"/>
  <c r="I110" i="2"/>
  <c r="I102" i="2"/>
  <c r="I94" i="2"/>
  <c r="I86" i="2"/>
  <c r="I78" i="2"/>
  <c r="I70" i="2"/>
  <c r="I62" i="2"/>
  <c r="I54" i="2"/>
  <c r="I44" i="2"/>
  <c r="I36" i="2"/>
  <c r="I28" i="2"/>
  <c r="I20" i="2"/>
  <c r="I12" i="2"/>
  <c r="I118" i="2"/>
  <c r="I109" i="2"/>
  <c r="I101" i="2"/>
  <c r="I93" i="2"/>
  <c r="I85" i="2"/>
  <c r="I77" i="2"/>
  <c r="I69" i="2"/>
  <c r="I61" i="2"/>
  <c r="I53" i="2"/>
  <c r="I43" i="2"/>
  <c r="I35" i="2"/>
  <c r="I27" i="2"/>
  <c r="I19" i="2"/>
  <c r="I11" i="2"/>
  <c r="I24" i="2"/>
  <c r="I114" i="2"/>
  <c r="I89" i="2"/>
  <c r="I65" i="2"/>
  <c r="I39" i="2"/>
  <c r="I15" i="2"/>
  <c r="I121" i="2"/>
  <c r="I96" i="2"/>
  <c r="I72" i="2"/>
  <c r="I47" i="2"/>
  <c r="I22" i="2"/>
  <c r="I111" i="2"/>
  <c r="I95" i="2"/>
  <c r="I79" i="2"/>
  <c r="I63" i="2"/>
  <c r="I46" i="2"/>
  <c r="I29" i="2"/>
  <c r="I13" i="2"/>
  <c r="I117" i="2"/>
  <c r="I108" i="2"/>
  <c r="I100" i="2"/>
  <c r="I92" i="2"/>
  <c r="I84" i="2"/>
  <c r="I76" i="2"/>
  <c r="I68" i="2"/>
  <c r="I60" i="2"/>
  <c r="I52" i="2"/>
  <c r="I42" i="2"/>
  <c r="I34" i="2"/>
  <c r="I26" i="2"/>
  <c r="I18" i="2"/>
  <c r="I10" i="2"/>
  <c r="I115" i="2"/>
  <c r="I98" i="2"/>
  <c r="I82" i="2"/>
  <c r="I66" i="2"/>
  <c r="I49" i="2"/>
  <c r="I32" i="2"/>
  <c r="I8" i="2"/>
  <c r="I122" i="2"/>
  <c r="I97" i="2"/>
  <c r="I73" i="2"/>
  <c r="I48" i="2"/>
  <c r="I23" i="2"/>
  <c r="I104" i="2"/>
  <c r="I88" i="2"/>
  <c r="I64" i="2"/>
  <c r="I38" i="2"/>
  <c r="I14" i="2"/>
  <c r="I116" i="2"/>
  <c r="I107" i="2"/>
  <c r="I99" i="2"/>
  <c r="I91" i="2"/>
  <c r="I83" i="2"/>
  <c r="I75" i="2"/>
  <c r="I67" i="2"/>
  <c r="I59" i="2"/>
  <c r="I50" i="2"/>
  <c r="I41" i="2"/>
  <c r="I33" i="2"/>
  <c r="I25" i="2"/>
  <c r="I17" i="2"/>
  <c r="I9" i="2"/>
  <c r="I123" i="2"/>
  <c r="I106" i="2"/>
  <c r="I90" i="2"/>
  <c r="I74" i="2"/>
  <c r="I58" i="2"/>
  <c r="I40" i="2"/>
  <c r="I16" i="2"/>
  <c r="I105" i="2"/>
  <c r="I81" i="2"/>
  <c r="I57" i="2"/>
  <c r="I31" i="2"/>
  <c r="I7" i="2"/>
  <c r="I113" i="2"/>
  <c r="I80" i="2"/>
  <c r="I56" i="2"/>
  <c r="I30" i="2"/>
  <c r="I6" i="2"/>
  <c r="I120" i="2"/>
  <c r="I103" i="2"/>
  <c r="I87" i="2"/>
  <c r="I71" i="2"/>
  <c r="I55" i="2"/>
  <c r="I37" i="2"/>
  <c r="I21" i="2"/>
  <c r="L261" i="2"/>
  <c r="L123" i="2"/>
  <c r="AD119" i="2"/>
  <c r="AJ119" i="2"/>
  <c r="BL194" i="2"/>
  <c r="BJ194" i="2"/>
  <c r="BJ248" i="2"/>
  <c r="BJ238" i="2"/>
  <c r="BL207" i="2"/>
  <c r="BJ207" i="2"/>
  <c r="BD178" i="2"/>
  <c r="BB259" i="2"/>
  <c r="Z228" i="2"/>
  <c r="Z248" i="2"/>
  <c r="Z238" i="2"/>
  <c r="Z233" i="2"/>
  <c r="Z207" i="2"/>
  <c r="Z194" i="2"/>
  <c r="Z186" i="2"/>
  <c r="Z178" i="2"/>
  <c r="Z171" i="2"/>
  <c r="Z162" i="2"/>
  <c r="AB156" i="2"/>
  <c r="Z156" i="2"/>
  <c r="X259" i="2"/>
  <c r="X255" i="2"/>
  <c r="X254" i="2"/>
  <c r="X253" i="2"/>
  <c r="X252" i="2"/>
  <c r="X251" i="2"/>
  <c r="X250" i="2"/>
  <c r="X258" i="2"/>
  <c r="X257" i="2"/>
  <c r="X247" i="2"/>
  <c r="X246" i="2"/>
  <c r="X244" i="2"/>
  <c r="X243" i="2"/>
  <c r="X242" i="2"/>
  <c r="X241" i="2"/>
  <c r="X240" i="2"/>
  <c r="X239" i="2"/>
  <c r="X236" i="2"/>
  <c r="X235" i="2"/>
  <c r="X232" i="2"/>
  <c r="X230" i="2"/>
  <c r="X229" i="2"/>
  <c r="X226" i="2"/>
  <c r="X225" i="2"/>
  <c r="X224" i="2"/>
  <c r="X216" i="2"/>
  <c r="X214" i="2"/>
  <c r="X213" i="2"/>
  <c r="X212" i="2"/>
  <c r="X211" i="2"/>
  <c r="X205" i="2"/>
  <c r="X203" i="2"/>
  <c r="X202" i="2"/>
  <c r="X191" i="2"/>
  <c r="X190" i="2"/>
  <c r="X189" i="2"/>
  <c r="X188" i="2"/>
  <c r="X187" i="2"/>
  <c r="X185" i="2"/>
  <c r="X184" i="2"/>
  <c r="X183" i="2"/>
  <c r="X180" i="2"/>
  <c r="X179" i="2"/>
  <c r="X176" i="2"/>
  <c r="X175" i="2"/>
  <c r="X174" i="2"/>
  <c r="X172" i="2"/>
  <c r="X170" i="2"/>
  <c r="X167" i="2"/>
  <c r="X166" i="2"/>
  <c r="X164" i="2"/>
  <c r="X163" i="2"/>
  <c r="X161" i="2"/>
  <c r="X159" i="2"/>
  <c r="X158" i="2"/>
  <c r="X157" i="2"/>
  <c r="X155" i="2"/>
  <c r="X154" i="2"/>
  <c r="X153" i="2"/>
  <c r="X152" i="2"/>
  <c r="X150" i="2"/>
  <c r="X149" i="2"/>
  <c r="X145" i="2"/>
  <c r="X143" i="2"/>
  <c r="X142" i="2"/>
  <c r="X141" i="2"/>
  <c r="X140" i="2"/>
  <c r="X139" i="2"/>
  <c r="X138" i="2"/>
  <c r="X137" i="2"/>
  <c r="T186" i="2"/>
  <c r="V156" i="2"/>
  <c r="T156" i="2"/>
  <c r="R259" i="2"/>
  <c r="R255" i="2"/>
  <c r="R253" i="2"/>
  <c r="R252" i="2"/>
  <c r="R251" i="2"/>
  <c r="R250" i="2"/>
  <c r="R258" i="2"/>
  <c r="R257" i="2"/>
  <c r="R247" i="2"/>
  <c r="R246" i="2"/>
  <c r="R244" i="2"/>
  <c r="R243" i="2"/>
  <c r="R241" i="2"/>
  <c r="R240" i="2"/>
  <c r="R239" i="2"/>
  <c r="R236" i="2"/>
  <c r="R235" i="2"/>
  <c r="R232" i="2"/>
  <c r="R230" i="2"/>
  <c r="R229" i="2"/>
  <c r="R227" i="2"/>
  <c r="R225" i="2"/>
  <c r="R224" i="2"/>
  <c r="R216" i="2"/>
  <c r="R213" i="2"/>
  <c r="R212" i="2"/>
  <c r="R211" i="2"/>
  <c r="R210" i="2"/>
  <c r="R205" i="2"/>
  <c r="R203" i="2"/>
  <c r="R201" i="2"/>
  <c r="R197" i="2"/>
  <c r="R192" i="2"/>
  <c r="R191" i="2"/>
  <c r="R190" i="2"/>
  <c r="R189" i="2"/>
  <c r="R188" i="2"/>
  <c r="R187" i="2"/>
  <c r="R185" i="2"/>
  <c r="R183" i="2"/>
  <c r="R180" i="2"/>
  <c r="R179" i="2"/>
  <c r="R176" i="2"/>
  <c r="R175" i="2"/>
  <c r="R174" i="2"/>
  <c r="R172" i="2"/>
  <c r="R170" i="2"/>
  <c r="R167" i="2"/>
  <c r="R166" i="2"/>
  <c r="R164" i="2"/>
  <c r="R163" i="2"/>
  <c r="R161" i="2"/>
  <c r="R160" i="2"/>
  <c r="R159" i="2"/>
  <c r="R158" i="2"/>
  <c r="R157" i="2"/>
  <c r="R155" i="2"/>
  <c r="R154" i="2"/>
  <c r="R152" i="2"/>
  <c r="R151" i="2"/>
  <c r="R150" i="2"/>
  <c r="R148" i="2"/>
  <c r="R147" i="2"/>
  <c r="R137" i="2"/>
  <c r="N248" i="2"/>
  <c r="N207" i="2"/>
  <c r="N171" i="2"/>
  <c r="N162" i="2"/>
  <c r="N156" i="2"/>
  <c r="N228" i="2"/>
  <c r="N238" i="2"/>
  <c r="N194" i="2"/>
  <c r="P186" i="2"/>
  <c r="N186" i="2"/>
  <c r="P156" i="2"/>
  <c r="R146" i="2"/>
  <c r="P248" i="2"/>
  <c r="P238" i="2"/>
  <c r="P233" i="2"/>
  <c r="N233" i="2"/>
  <c r="P228" i="2"/>
  <c r="P207" i="2"/>
  <c r="R207" i="2" s="1"/>
  <c r="P194" i="2"/>
  <c r="P181" i="2"/>
  <c r="N181" i="2"/>
  <c r="P178" i="2"/>
  <c r="N178" i="2"/>
  <c r="P171" i="2"/>
  <c r="P162" i="2"/>
  <c r="R145" i="2"/>
  <c r="R144" i="2"/>
  <c r="R143" i="2"/>
  <c r="R142" i="2"/>
  <c r="R141" i="2"/>
  <c r="R140" i="2"/>
  <c r="R139" i="2"/>
  <c r="R138" i="2"/>
  <c r="AE20" i="1"/>
  <c r="W20" i="1"/>
  <c r="R156" i="2" l="1"/>
  <c r="R171" i="2"/>
  <c r="R238" i="2"/>
  <c r="R186" i="2"/>
  <c r="R228" i="2"/>
  <c r="X156" i="2"/>
  <c r="R233" i="2"/>
  <c r="R194" i="2"/>
  <c r="R178" i="2"/>
  <c r="R181" i="2"/>
  <c r="R162" i="2"/>
  <c r="R248" i="2"/>
  <c r="P261" i="2"/>
  <c r="N261" i="2"/>
  <c r="U20" i="1"/>
  <c r="T20" i="1"/>
  <c r="R20" i="1"/>
  <c r="P20" i="1"/>
  <c r="O28" i="1"/>
  <c r="O27" i="1"/>
  <c r="O26" i="1"/>
  <c r="O25" i="1"/>
  <c r="O24" i="1"/>
  <c r="O23" i="1"/>
  <c r="O22" i="1"/>
  <c r="O21" i="1"/>
  <c r="O20" i="1"/>
  <c r="M28" i="1"/>
  <c r="M27" i="1"/>
  <c r="M26" i="1"/>
  <c r="M25" i="1"/>
  <c r="M24" i="1"/>
  <c r="M23" i="1"/>
  <c r="M22" i="1"/>
  <c r="M21" i="1"/>
  <c r="M20" i="1"/>
  <c r="R6" i="1"/>
  <c r="P6" i="1"/>
  <c r="O14" i="1"/>
  <c r="O10" i="1"/>
  <c r="M14" i="1"/>
  <c r="M13" i="1"/>
  <c r="M12" i="1"/>
  <c r="M11" i="1"/>
  <c r="M10" i="1"/>
  <c r="M9" i="1"/>
  <c r="M8" i="1"/>
  <c r="M7" i="1"/>
  <c r="X6" i="2"/>
  <c r="R15" i="2"/>
  <c r="R89" i="2"/>
  <c r="R54" i="2"/>
  <c r="R53" i="2"/>
  <c r="R16" i="2"/>
  <c r="N98" i="2"/>
  <c r="N63" i="2"/>
  <c r="P55" i="2"/>
  <c r="N55" i="2"/>
  <c r="N24" i="2"/>
  <c r="P24" i="2"/>
  <c r="R23" i="2"/>
  <c r="R122" i="2"/>
  <c r="R118" i="2"/>
  <c r="R117" i="2"/>
  <c r="R116" i="2"/>
  <c r="R115" i="2"/>
  <c r="R114" i="2"/>
  <c r="R113" i="2"/>
  <c r="R121" i="2"/>
  <c r="P111" i="2"/>
  <c r="N111" i="2"/>
  <c r="R109" i="2"/>
  <c r="R108" i="2"/>
  <c r="R107" i="2"/>
  <c r="R106" i="2"/>
  <c r="R105" i="2"/>
  <c r="R104" i="2"/>
  <c r="R103" i="2"/>
  <c r="P102" i="2"/>
  <c r="N102" i="2"/>
  <c r="R100" i="2"/>
  <c r="R99" i="2"/>
  <c r="P98" i="2"/>
  <c r="R95" i="2"/>
  <c r="R94" i="2"/>
  <c r="P93" i="2"/>
  <c r="N93" i="2"/>
  <c r="R92" i="2"/>
  <c r="R91" i="2"/>
  <c r="R90" i="2"/>
  <c r="R86" i="2"/>
  <c r="R85" i="2"/>
  <c r="R84" i="2"/>
  <c r="R82" i="2"/>
  <c r="R80" i="2"/>
  <c r="R79" i="2"/>
  <c r="P76" i="2"/>
  <c r="N76" i="2"/>
  <c r="R74" i="2"/>
  <c r="R72" i="2"/>
  <c r="R71" i="2"/>
  <c r="R70" i="2"/>
  <c r="R67" i="2"/>
  <c r="R66" i="2"/>
  <c r="R64" i="2"/>
  <c r="P63" i="2"/>
  <c r="R62" i="2"/>
  <c r="R60" i="2"/>
  <c r="R59" i="2"/>
  <c r="R58" i="2"/>
  <c r="R57" i="2"/>
  <c r="R56" i="2"/>
  <c r="P49" i="2"/>
  <c r="N49" i="2"/>
  <c r="R48" i="2"/>
  <c r="R47" i="2"/>
  <c r="P46" i="2"/>
  <c r="N46" i="2"/>
  <c r="R44" i="2"/>
  <c r="R43" i="2"/>
  <c r="R42" i="2"/>
  <c r="R41" i="2"/>
  <c r="P40" i="2"/>
  <c r="N40" i="2"/>
  <c r="R39" i="2"/>
  <c r="R37" i="2"/>
  <c r="R35" i="2"/>
  <c r="R34" i="2"/>
  <c r="R33" i="2"/>
  <c r="R32" i="2"/>
  <c r="P31" i="2"/>
  <c r="N31" i="2"/>
  <c r="R30" i="2"/>
  <c r="R27" i="2"/>
  <c r="R26" i="2"/>
  <c r="R25" i="2"/>
  <c r="R22" i="2"/>
  <c r="R21" i="2"/>
  <c r="R19" i="2"/>
  <c r="R18" i="2"/>
  <c r="R17" i="2"/>
  <c r="R11" i="2"/>
  <c r="R10" i="2"/>
  <c r="R8" i="2"/>
  <c r="R7" i="2"/>
  <c r="R6" i="2"/>
  <c r="P28" i="1"/>
  <c r="P27" i="1"/>
  <c r="P26" i="1"/>
  <c r="P25" i="1"/>
  <c r="P24" i="1"/>
  <c r="P23" i="1"/>
  <c r="P22" i="1"/>
  <c r="P21" i="1"/>
  <c r="N14" i="1"/>
  <c r="O11" i="1" s="1"/>
  <c r="P13" i="1"/>
  <c r="P12" i="1"/>
  <c r="P11" i="1"/>
  <c r="P10" i="1"/>
  <c r="P9" i="1"/>
  <c r="P8" i="1"/>
  <c r="P7" i="1"/>
  <c r="O7" i="1" l="1"/>
  <c r="P14" i="1"/>
  <c r="O6" i="1"/>
  <c r="O8" i="1"/>
  <c r="O12" i="1"/>
  <c r="O9" i="1"/>
  <c r="O13" i="1"/>
  <c r="O256" i="2"/>
  <c r="AG256" i="2"/>
  <c r="U256" i="2"/>
  <c r="AA256" i="2"/>
  <c r="AC256" i="2"/>
  <c r="W256" i="2"/>
  <c r="AI256" i="2"/>
  <c r="Q256" i="2"/>
  <c r="R261" i="2"/>
  <c r="Q253" i="2"/>
  <c r="Q246" i="2"/>
  <c r="Q238" i="2"/>
  <c r="Q230" i="2"/>
  <c r="Q222" i="2"/>
  <c r="Q214" i="2"/>
  <c r="Q206" i="2"/>
  <c r="Q198" i="2"/>
  <c r="Q190" i="2"/>
  <c r="Q182" i="2"/>
  <c r="Q173" i="2"/>
  <c r="Q165" i="2"/>
  <c r="Q157" i="2"/>
  <c r="Q148" i="2"/>
  <c r="Q140" i="2"/>
  <c r="Q210" i="2"/>
  <c r="Q161" i="2"/>
  <c r="Q136" i="2"/>
  <c r="Q257" i="2"/>
  <c r="Q209" i="2"/>
  <c r="Q185" i="2"/>
  <c r="Q160" i="2"/>
  <c r="Q255" i="2"/>
  <c r="Q232" i="2"/>
  <c r="Q208" i="2"/>
  <c r="Q175" i="2"/>
  <c r="Q142" i="2"/>
  <c r="Q254" i="2"/>
  <c r="Q223" i="2"/>
  <c r="Q191" i="2"/>
  <c r="Q174" i="2"/>
  <c r="Q150" i="2"/>
  <c r="Q252" i="2"/>
  <c r="Q245" i="2"/>
  <c r="Q237" i="2"/>
  <c r="Q229" i="2"/>
  <c r="Q221" i="2"/>
  <c r="Q213" i="2"/>
  <c r="Q205" i="2"/>
  <c r="Q197" i="2"/>
  <c r="Q189" i="2"/>
  <c r="Q181" i="2"/>
  <c r="Q172" i="2"/>
  <c r="Q164" i="2"/>
  <c r="Q156" i="2"/>
  <c r="Q147" i="2"/>
  <c r="Q139" i="2"/>
  <c r="Q218" i="2"/>
  <c r="Q178" i="2"/>
  <c r="Q153" i="2"/>
  <c r="Q241" i="2"/>
  <c r="Q225" i="2"/>
  <c r="Q201" i="2"/>
  <c r="Q168" i="2"/>
  <c r="Q143" i="2"/>
  <c r="Q248" i="2"/>
  <c r="Q224" i="2"/>
  <c r="Q200" i="2"/>
  <c r="Q184" i="2"/>
  <c r="Q159" i="2"/>
  <c r="Q239" i="2"/>
  <c r="Q215" i="2"/>
  <c r="Q199" i="2"/>
  <c r="Q166" i="2"/>
  <c r="Q141" i="2"/>
  <c r="Q251" i="2"/>
  <c r="Q244" i="2"/>
  <c r="Q236" i="2"/>
  <c r="Q228" i="2"/>
  <c r="Q220" i="2"/>
  <c r="Q212" i="2"/>
  <c r="Q204" i="2"/>
  <c r="Q196" i="2"/>
  <c r="Q188" i="2"/>
  <c r="Q180" i="2"/>
  <c r="Q171" i="2"/>
  <c r="Q163" i="2"/>
  <c r="Q155" i="2"/>
  <c r="Q146" i="2"/>
  <c r="Q138" i="2"/>
  <c r="Q261" i="2"/>
  <c r="Q250" i="2"/>
  <c r="Q243" i="2"/>
  <c r="Q235" i="2"/>
  <c r="Q227" i="2"/>
  <c r="Q219" i="2"/>
  <c r="Q211" i="2"/>
  <c r="Q203" i="2"/>
  <c r="Q195" i="2"/>
  <c r="Q187" i="2"/>
  <c r="Q179" i="2"/>
  <c r="Q170" i="2"/>
  <c r="Q162" i="2"/>
  <c r="Q154" i="2"/>
  <c r="Q145" i="2"/>
  <c r="Q137" i="2"/>
  <c r="Q260" i="2"/>
  <c r="Q258" i="2"/>
  <c r="Q242" i="2"/>
  <c r="Q234" i="2"/>
  <c r="Q226" i="2"/>
  <c r="Q202" i="2"/>
  <c r="Q194" i="2"/>
  <c r="Q186" i="2"/>
  <c r="Q169" i="2"/>
  <c r="Q144" i="2"/>
  <c r="Q259" i="2"/>
  <c r="Q233" i="2"/>
  <c r="Q217" i="2"/>
  <c r="Q193" i="2"/>
  <c r="Q176" i="2"/>
  <c r="Q152" i="2"/>
  <c r="Q240" i="2"/>
  <c r="Q216" i="2"/>
  <c r="Q192" i="2"/>
  <c r="Q167" i="2"/>
  <c r="Q151" i="2"/>
  <c r="Q247" i="2"/>
  <c r="Q231" i="2"/>
  <c r="Q207" i="2"/>
  <c r="Q183" i="2"/>
  <c r="Q158" i="2"/>
  <c r="O136" i="2"/>
  <c r="O253" i="2"/>
  <c r="O246" i="2"/>
  <c r="O238" i="2"/>
  <c r="O230" i="2"/>
  <c r="O222" i="2"/>
  <c r="O214" i="2"/>
  <c r="O206" i="2"/>
  <c r="O198" i="2"/>
  <c r="O190" i="2"/>
  <c r="O182" i="2"/>
  <c r="O173" i="2"/>
  <c r="O165" i="2"/>
  <c r="O157" i="2"/>
  <c r="O148" i="2"/>
  <c r="O140" i="2"/>
  <c r="O244" i="2"/>
  <c r="O228" i="2"/>
  <c r="O212" i="2"/>
  <c r="O196" i="2"/>
  <c r="O180" i="2"/>
  <c r="O163" i="2"/>
  <c r="O155" i="2"/>
  <c r="O146" i="2"/>
  <c r="O209" i="2"/>
  <c r="O176" i="2"/>
  <c r="O240" i="2"/>
  <c r="O224" i="2"/>
  <c r="O200" i="2"/>
  <c r="O175" i="2"/>
  <c r="O142" i="2"/>
  <c r="O247" i="2"/>
  <c r="O223" i="2"/>
  <c r="O191" i="2"/>
  <c r="O166" i="2"/>
  <c r="O141" i="2"/>
  <c r="O252" i="2"/>
  <c r="O245" i="2"/>
  <c r="O237" i="2"/>
  <c r="O229" i="2"/>
  <c r="O221" i="2"/>
  <c r="O213" i="2"/>
  <c r="O205" i="2"/>
  <c r="O197" i="2"/>
  <c r="O189" i="2"/>
  <c r="O181" i="2"/>
  <c r="O172" i="2"/>
  <c r="O164" i="2"/>
  <c r="O156" i="2"/>
  <c r="O147" i="2"/>
  <c r="O139" i="2"/>
  <c r="O251" i="2"/>
  <c r="O236" i="2"/>
  <c r="O220" i="2"/>
  <c r="O204" i="2"/>
  <c r="O188" i="2"/>
  <c r="O171" i="2"/>
  <c r="O138" i="2"/>
  <c r="O201" i="2"/>
  <c r="O168" i="2"/>
  <c r="O143" i="2"/>
  <c r="O248" i="2"/>
  <c r="O208" i="2"/>
  <c r="O184" i="2"/>
  <c r="O159" i="2"/>
  <c r="O239" i="2"/>
  <c r="O215" i="2"/>
  <c r="O199" i="2"/>
  <c r="O174" i="2"/>
  <c r="O150" i="2"/>
  <c r="O261" i="2"/>
  <c r="O250" i="2"/>
  <c r="O243" i="2"/>
  <c r="O235" i="2"/>
  <c r="O227" i="2"/>
  <c r="O219" i="2"/>
  <c r="O211" i="2"/>
  <c r="O203" i="2"/>
  <c r="O195" i="2"/>
  <c r="O187" i="2"/>
  <c r="O179" i="2"/>
  <c r="O170" i="2"/>
  <c r="O162" i="2"/>
  <c r="O154" i="2"/>
  <c r="O145" i="2"/>
  <c r="O137" i="2"/>
  <c r="O260" i="2"/>
  <c r="O258" i="2"/>
  <c r="O242" i="2"/>
  <c r="O234" i="2"/>
  <c r="O226" i="2"/>
  <c r="O218" i="2"/>
  <c r="O210" i="2"/>
  <c r="O202" i="2"/>
  <c r="O194" i="2"/>
  <c r="O186" i="2"/>
  <c r="O178" i="2"/>
  <c r="O169" i="2"/>
  <c r="O161" i="2"/>
  <c r="O153" i="2"/>
  <c r="O144" i="2"/>
  <c r="O259" i="2"/>
  <c r="O257" i="2"/>
  <c r="O241" i="2"/>
  <c r="O233" i="2"/>
  <c r="O225" i="2"/>
  <c r="O217" i="2"/>
  <c r="O193" i="2"/>
  <c r="O185" i="2"/>
  <c r="O160" i="2"/>
  <c r="O152" i="2"/>
  <c r="O255" i="2"/>
  <c r="O232" i="2"/>
  <c r="O216" i="2"/>
  <c r="O192" i="2"/>
  <c r="O167" i="2"/>
  <c r="O151" i="2"/>
  <c r="O254" i="2"/>
  <c r="O231" i="2"/>
  <c r="O207" i="2"/>
  <c r="O183" i="2"/>
  <c r="O158" i="2"/>
  <c r="R55" i="2"/>
  <c r="R98" i="2"/>
  <c r="R40" i="2"/>
  <c r="R111" i="2"/>
  <c r="R93" i="2"/>
  <c r="R76" i="2"/>
  <c r="R49" i="2"/>
  <c r="R24" i="2"/>
  <c r="R102" i="2"/>
  <c r="R46" i="2"/>
  <c r="R31" i="2"/>
  <c r="P123" i="2"/>
  <c r="R63" i="2"/>
  <c r="N123" i="2"/>
  <c r="X122" i="2"/>
  <c r="X118" i="2"/>
  <c r="X117" i="2"/>
  <c r="X116" i="2"/>
  <c r="X115" i="2"/>
  <c r="X114" i="2"/>
  <c r="X113" i="2"/>
  <c r="X121" i="2"/>
  <c r="X109" i="2"/>
  <c r="X108" i="2"/>
  <c r="X107" i="2"/>
  <c r="X106" i="2"/>
  <c r="X105" i="2"/>
  <c r="X104" i="2"/>
  <c r="X103" i="2"/>
  <c r="X101" i="2"/>
  <c r="X100" i="2"/>
  <c r="X99" i="2"/>
  <c r="X96" i="2"/>
  <c r="X95" i="2"/>
  <c r="X94" i="2"/>
  <c r="X92" i="2"/>
  <c r="X91" i="2"/>
  <c r="X90" i="2"/>
  <c r="X86" i="2"/>
  <c r="X85" i="2"/>
  <c r="X84" i="2"/>
  <c r="X82" i="2"/>
  <c r="X80" i="2"/>
  <c r="X79" i="2"/>
  <c r="X77" i="2"/>
  <c r="X74" i="2"/>
  <c r="X72" i="2"/>
  <c r="X71" i="2"/>
  <c r="X70" i="2"/>
  <c r="X69" i="2"/>
  <c r="X67" i="2"/>
  <c r="X66" i="2"/>
  <c r="X64" i="2"/>
  <c r="X62" i="2"/>
  <c r="X60" i="2"/>
  <c r="X59" i="2"/>
  <c r="X58" i="2"/>
  <c r="X57" i="2"/>
  <c r="X56" i="2"/>
  <c r="X52" i="2"/>
  <c r="X48" i="2"/>
  <c r="X47" i="2"/>
  <c r="X44" i="2"/>
  <c r="X43" i="2"/>
  <c r="X42" i="2"/>
  <c r="X41" i="2"/>
  <c r="X39" i="2"/>
  <c r="X37" i="2"/>
  <c r="X35" i="2"/>
  <c r="X34" i="2"/>
  <c r="X33" i="2"/>
  <c r="X32" i="2"/>
  <c r="X30" i="2"/>
  <c r="X27" i="2"/>
  <c r="X26" i="2"/>
  <c r="X25" i="2"/>
  <c r="X22" i="2"/>
  <c r="X21" i="2"/>
  <c r="X19" i="2"/>
  <c r="X18" i="2"/>
  <c r="X17" i="2"/>
  <c r="X14" i="2"/>
  <c r="X13" i="2"/>
  <c r="X11" i="2"/>
  <c r="X10" i="2"/>
  <c r="X9" i="2"/>
  <c r="X8" i="2"/>
  <c r="X7" i="2"/>
  <c r="T76" i="2"/>
  <c r="V63" i="2"/>
  <c r="V248" i="2"/>
  <c r="T248" i="2"/>
  <c r="V238" i="2"/>
  <c r="T238" i="2"/>
  <c r="V233" i="2"/>
  <c r="T233" i="2"/>
  <c r="V228" i="2"/>
  <c r="T228" i="2"/>
  <c r="V207" i="2"/>
  <c r="T207" i="2"/>
  <c r="V194" i="2"/>
  <c r="T194" i="2"/>
  <c r="V186" i="2"/>
  <c r="V181" i="2"/>
  <c r="T181" i="2"/>
  <c r="V178" i="2"/>
  <c r="T178" i="2"/>
  <c r="V171" i="2"/>
  <c r="T171" i="2"/>
  <c r="V162" i="2"/>
  <c r="T162" i="2"/>
  <c r="V111" i="2"/>
  <c r="T111" i="2"/>
  <c r="V102" i="2"/>
  <c r="T102" i="2"/>
  <c r="V98" i="2"/>
  <c r="T98" i="2"/>
  <c r="V93" i="2"/>
  <c r="T93" i="2"/>
  <c r="V76" i="2"/>
  <c r="T63" i="2"/>
  <c r="V55" i="2"/>
  <c r="T55" i="2"/>
  <c r="V49" i="2"/>
  <c r="T49" i="2"/>
  <c r="V46" i="2"/>
  <c r="T46" i="2"/>
  <c r="V40" i="2"/>
  <c r="T40" i="2"/>
  <c r="V31" i="2"/>
  <c r="T31" i="2"/>
  <c r="V24" i="2"/>
  <c r="T24" i="2"/>
  <c r="U27" i="1"/>
  <c r="U26" i="1"/>
  <c r="U25" i="1"/>
  <c r="U24" i="1"/>
  <c r="U23" i="1"/>
  <c r="U22" i="1"/>
  <c r="U21" i="1"/>
  <c r="R28" i="1"/>
  <c r="R27" i="1"/>
  <c r="R26" i="1"/>
  <c r="R25" i="1"/>
  <c r="R24" i="1"/>
  <c r="R23" i="1"/>
  <c r="R22" i="1"/>
  <c r="R21" i="1"/>
  <c r="R14" i="1"/>
  <c r="U13" i="1"/>
  <c r="U12" i="1"/>
  <c r="U11" i="1"/>
  <c r="U10" i="1"/>
  <c r="U9" i="1"/>
  <c r="U8" i="1"/>
  <c r="U7" i="1"/>
  <c r="U6" i="1"/>
  <c r="S14" i="1"/>
  <c r="T7" i="1" s="1"/>
  <c r="Z6" i="1"/>
  <c r="R13" i="1"/>
  <c r="R12" i="1"/>
  <c r="R11" i="1"/>
  <c r="R10" i="1"/>
  <c r="R9" i="1"/>
  <c r="R8" i="1"/>
  <c r="R7" i="1"/>
  <c r="T8" i="1" l="1"/>
  <c r="T13" i="1"/>
  <c r="T9" i="1"/>
  <c r="T12" i="1"/>
  <c r="Q98" i="2"/>
  <c r="W119" i="2"/>
  <c r="AC119" i="2"/>
  <c r="AI119" i="2"/>
  <c r="Q119" i="2"/>
  <c r="O55" i="2"/>
  <c r="AG119" i="2"/>
  <c r="O119" i="2"/>
  <c r="AA119" i="2"/>
  <c r="U119" i="2"/>
  <c r="X248" i="2"/>
  <c r="X228" i="2"/>
  <c r="X181" i="2"/>
  <c r="X233" i="2"/>
  <c r="X207" i="2"/>
  <c r="X186" i="2"/>
  <c r="X162" i="2"/>
  <c r="X194" i="2"/>
  <c r="X238" i="2"/>
  <c r="X178" i="2"/>
  <c r="X171" i="2"/>
  <c r="O24" i="2"/>
  <c r="O49" i="2"/>
  <c r="O102" i="2"/>
  <c r="O111" i="2"/>
  <c r="O31" i="2"/>
  <c r="O93" i="2"/>
  <c r="O63" i="2"/>
  <c r="O46" i="2"/>
  <c r="Q63" i="2"/>
  <c r="Q93" i="2"/>
  <c r="Q111" i="2"/>
  <c r="R123" i="2"/>
  <c r="Q113" i="2"/>
  <c r="Q106" i="2"/>
  <c r="Q90" i="2"/>
  <c r="Q82" i="2"/>
  <c r="Q74" i="2"/>
  <c r="Q66" i="2"/>
  <c r="Q58" i="2"/>
  <c r="Q32" i="2"/>
  <c r="Q16" i="2"/>
  <c r="Q8" i="2"/>
  <c r="Q123" i="2"/>
  <c r="Q121" i="2"/>
  <c r="Q105" i="2"/>
  <c r="Q97" i="2"/>
  <c r="Q89" i="2"/>
  <c r="Q73" i="2"/>
  <c r="Q65" i="2"/>
  <c r="Q57" i="2"/>
  <c r="Q48" i="2"/>
  <c r="Q39" i="2"/>
  <c r="Q31" i="2"/>
  <c r="Q23" i="2"/>
  <c r="Q15" i="2"/>
  <c r="Q81" i="2"/>
  <c r="Q7" i="2"/>
  <c r="Q122" i="2"/>
  <c r="Q120" i="2"/>
  <c r="Q104" i="2"/>
  <c r="Q96" i="2"/>
  <c r="Q88" i="2"/>
  <c r="Q80" i="2"/>
  <c r="Q72" i="2"/>
  <c r="Q64" i="2"/>
  <c r="Q56" i="2"/>
  <c r="Q47" i="2"/>
  <c r="Q38" i="2"/>
  <c r="Q30" i="2"/>
  <c r="Q22" i="2"/>
  <c r="Q14" i="2"/>
  <c r="Q6" i="2"/>
  <c r="Q118" i="2"/>
  <c r="Q103" i="2"/>
  <c r="Q95" i="2"/>
  <c r="Q87" i="2"/>
  <c r="Q79" i="2"/>
  <c r="Q71" i="2"/>
  <c r="Q46" i="2"/>
  <c r="Q37" i="2"/>
  <c r="Q29" i="2"/>
  <c r="Q21" i="2"/>
  <c r="Q13" i="2"/>
  <c r="Q5" i="2"/>
  <c r="Q114" i="2"/>
  <c r="Q99" i="2"/>
  <c r="Q83" i="2"/>
  <c r="Q67" i="2"/>
  <c r="Q50" i="2"/>
  <c r="Q33" i="2"/>
  <c r="Q17" i="2"/>
  <c r="Q110" i="2"/>
  <c r="Q94" i="2"/>
  <c r="Q78" i="2"/>
  <c r="Q62" i="2"/>
  <c r="Q44" i="2"/>
  <c r="Q28" i="2"/>
  <c r="Q12" i="2"/>
  <c r="Q75" i="2"/>
  <c r="Q86" i="2"/>
  <c r="Q54" i="2"/>
  <c r="Q20" i="2"/>
  <c r="Q101" i="2"/>
  <c r="Q85" i="2"/>
  <c r="Q53" i="2"/>
  <c r="Q19" i="2"/>
  <c r="Q68" i="2"/>
  <c r="Q18" i="2"/>
  <c r="Q34" i="2"/>
  <c r="Q109" i="2"/>
  <c r="Q77" i="2"/>
  <c r="Q61" i="2"/>
  <c r="Q43" i="2"/>
  <c r="Q27" i="2"/>
  <c r="Q11" i="2"/>
  <c r="Q108" i="2"/>
  <c r="Q92" i="2"/>
  <c r="Q76" i="2"/>
  <c r="Q60" i="2"/>
  <c r="Q42" i="2"/>
  <c r="Q26" i="2"/>
  <c r="Q10" i="2"/>
  <c r="Q107" i="2"/>
  <c r="Q91" i="2"/>
  <c r="Q59" i="2"/>
  <c r="Q41" i="2"/>
  <c r="Q25" i="2"/>
  <c r="Q9" i="2"/>
  <c r="Q117" i="2"/>
  <c r="Q70" i="2"/>
  <c r="Q36" i="2"/>
  <c r="Q116" i="2"/>
  <c r="Q69" i="2"/>
  <c r="Q35" i="2"/>
  <c r="Q115" i="2"/>
  <c r="Q100" i="2"/>
  <c r="Q84" i="2"/>
  <c r="Q52" i="2"/>
  <c r="Q55" i="2"/>
  <c r="X98" i="2"/>
  <c r="Q40" i="2"/>
  <c r="Q49" i="2"/>
  <c r="Q24" i="2"/>
  <c r="O116" i="2"/>
  <c r="O109" i="2"/>
  <c r="O101" i="2"/>
  <c r="O85" i="2"/>
  <c r="O77" i="2"/>
  <c r="O69" i="2"/>
  <c r="O61" i="2"/>
  <c r="O53" i="2"/>
  <c r="O43" i="2"/>
  <c r="O35" i="2"/>
  <c r="O27" i="2"/>
  <c r="O19" i="2"/>
  <c r="O11" i="2"/>
  <c r="O115" i="2"/>
  <c r="O108" i="2"/>
  <c r="O100" i="2"/>
  <c r="O92" i="2"/>
  <c r="O68" i="2"/>
  <c r="O60" i="2"/>
  <c r="O42" i="2"/>
  <c r="O34" i="2"/>
  <c r="O18" i="2"/>
  <c r="O10" i="2"/>
  <c r="O84" i="2"/>
  <c r="O52" i="2"/>
  <c r="O26" i="2"/>
  <c r="O114" i="2"/>
  <c r="O107" i="2"/>
  <c r="O99" i="2"/>
  <c r="O91" i="2"/>
  <c r="O83" i="2"/>
  <c r="O75" i="2"/>
  <c r="O67" i="2"/>
  <c r="O59" i="2"/>
  <c r="O50" i="2"/>
  <c r="O41" i="2"/>
  <c r="O33" i="2"/>
  <c r="O25" i="2"/>
  <c r="O17" i="2"/>
  <c r="O9" i="2"/>
  <c r="O113" i="2"/>
  <c r="O106" i="2"/>
  <c r="O98" i="2"/>
  <c r="O90" i="2"/>
  <c r="O82" i="2"/>
  <c r="O74" i="2"/>
  <c r="O66" i="2"/>
  <c r="O58" i="2"/>
  <c r="O32" i="2"/>
  <c r="O16" i="2"/>
  <c r="O8" i="2"/>
  <c r="O117" i="2"/>
  <c r="O86" i="2"/>
  <c r="O70" i="2"/>
  <c r="O54" i="2"/>
  <c r="O36" i="2"/>
  <c r="O20" i="2"/>
  <c r="O121" i="2"/>
  <c r="O97" i="2"/>
  <c r="O81" i="2"/>
  <c r="O65" i="2"/>
  <c r="O48" i="2"/>
  <c r="O15" i="2"/>
  <c r="O62" i="2"/>
  <c r="O28" i="2"/>
  <c r="O105" i="2"/>
  <c r="O73" i="2"/>
  <c r="O39" i="2"/>
  <c r="O7" i="2"/>
  <c r="O104" i="2"/>
  <c r="O56" i="2"/>
  <c r="O6" i="2"/>
  <c r="O103" i="2"/>
  <c r="O72" i="2"/>
  <c r="O87" i="2"/>
  <c r="O21" i="2"/>
  <c r="O120" i="2"/>
  <c r="O96" i="2"/>
  <c r="O80" i="2"/>
  <c r="O64" i="2"/>
  <c r="O47" i="2"/>
  <c r="O30" i="2"/>
  <c r="O14" i="2"/>
  <c r="O95" i="2"/>
  <c r="O79" i="2"/>
  <c r="O29" i="2"/>
  <c r="O13" i="2"/>
  <c r="O5" i="2"/>
  <c r="O110" i="2"/>
  <c r="O94" i="2"/>
  <c r="O78" i="2"/>
  <c r="O44" i="2"/>
  <c r="O12" i="2"/>
  <c r="O123" i="2"/>
  <c r="O89" i="2"/>
  <c r="O57" i="2"/>
  <c r="O23" i="2"/>
  <c r="O122" i="2"/>
  <c r="O88" i="2"/>
  <c r="O38" i="2"/>
  <c r="O22" i="2"/>
  <c r="O118" i="2"/>
  <c r="O71" i="2"/>
  <c r="O37" i="2"/>
  <c r="O76" i="2"/>
  <c r="O40" i="2"/>
  <c r="Q102" i="2"/>
  <c r="X111" i="2"/>
  <c r="T24" i="1"/>
  <c r="U28" i="1"/>
  <c r="T25" i="1"/>
  <c r="T6" i="1"/>
  <c r="T14" i="1"/>
  <c r="U14" i="1"/>
  <c r="T22" i="1"/>
  <c r="T11" i="1"/>
  <c r="T28" i="1"/>
  <c r="T21" i="1"/>
  <c r="T10" i="1"/>
  <c r="T26" i="1"/>
  <c r="T23" i="1"/>
  <c r="T27" i="1"/>
  <c r="X93" i="2"/>
  <c r="X63" i="2"/>
  <c r="X46" i="2"/>
  <c r="T123" i="2"/>
  <c r="U46" i="2" s="1"/>
  <c r="V123" i="2"/>
  <c r="W5" i="2" s="1"/>
  <c r="X24" i="2"/>
  <c r="X49" i="2"/>
  <c r="X40" i="2"/>
  <c r="X102" i="2"/>
  <c r="X55" i="2"/>
  <c r="X76" i="2"/>
  <c r="T261" i="2"/>
  <c r="U181" i="2" s="1"/>
  <c r="X31" i="2"/>
  <c r="V261" i="2"/>
  <c r="W228" i="2" s="1"/>
  <c r="AJ259" i="2"/>
  <c r="AJ255" i="2"/>
  <c r="AJ254" i="2"/>
  <c r="AJ253" i="2"/>
  <c r="AJ252" i="2"/>
  <c r="AJ251" i="2"/>
  <c r="AJ250" i="2"/>
  <c r="AJ212" i="2"/>
  <c r="AJ136" i="2"/>
  <c r="AJ5" i="2"/>
  <c r="AJ56" i="2"/>
  <c r="AJ67" i="2"/>
  <c r="AJ82" i="2"/>
  <c r="AJ83" i="2"/>
  <c r="AJ84" i="2"/>
  <c r="AD110" i="2"/>
  <c r="AD89" i="2"/>
  <c r="AD87" i="2"/>
  <c r="AD81" i="2"/>
  <c r="AD82" i="2"/>
  <c r="AD74" i="2"/>
  <c r="AD72" i="2"/>
  <c r="AD71" i="2"/>
  <c r="AD70" i="2"/>
  <c r="AD67" i="2"/>
  <c r="AD60" i="2"/>
  <c r="AD56" i="2"/>
  <c r="AB111" i="2"/>
  <c r="Z111" i="2"/>
  <c r="AD251" i="2"/>
  <c r="AD252" i="2"/>
  <c r="AD253" i="2"/>
  <c r="AD254" i="2"/>
  <c r="AD255" i="2"/>
  <c r="AD250" i="2"/>
  <c r="AD227" i="2"/>
  <c r="AD183" i="2"/>
  <c r="AJ173" i="2"/>
  <c r="AJ174" i="2"/>
  <c r="AD174" i="2"/>
  <c r="AD167" i="2"/>
  <c r="AD215" i="2"/>
  <c r="AD210" i="2"/>
  <c r="AD6" i="2"/>
  <c r="AD258" i="2"/>
  <c r="AB248" i="2"/>
  <c r="AD247" i="2"/>
  <c r="AD246" i="2"/>
  <c r="AD244" i="2"/>
  <c r="AD243" i="2"/>
  <c r="AD242" i="2"/>
  <c r="AD241" i="2"/>
  <c r="AD240" i="2"/>
  <c r="AD239" i="2"/>
  <c r="AB238" i="2"/>
  <c r="AD237" i="2"/>
  <c r="AD236" i="2"/>
  <c r="AD235" i="2"/>
  <c r="AB233" i="2"/>
  <c r="AD231" i="2"/>
  <c r="AD230" i="2"/>
  <c r="AD229" i="2"/>
  <c r="AB228" i="2"/>
  <c r="AD225" i="2"/>
  <c r="AD224" i="2"/>
  <c r="AD214" i="2"/>
  <c r="AD211" i="2"/>
  <c r="AD209" i="2"/>
  <c r="AD208" i="2"/>
  <c r="AB207" i="2"/>
  <c r="AD205" i="2"/>
  <c r="AD203" i="2"/>
  <c r="AD202" i="2"/>
  <c r="AD195" i="2"/>
  <c r="AB194" i="2"/>
  <c r="AD192" i="2"/>
  <c r="AD189" i="2"/>
  <c r="AD188" i="2"/>
  <c r="AD187" i="2"/>
  <c r="AB186" i="2"/>
  <c r="AD184" i="2"/>
  <c r="AB181" i="2"/>
  <c r="Z181" i="2"/>
  <c r="Z261" i="2" s="1"/>
  <c r="AD180" i="2"/>
  <c r="AD179" i="2"/>
  <c r="AB178" i="2"/>
  <c r="AD176" i="2"/>
  <c r="AD175" i="2"/>
  <c r="AD172" i="2"/>
  <c r="AB171" i="2"/>
  <c r="AD170" i="2"/>
  <c r="AD166" i="2"/>
  <c r="AD164" i="2"/>
  <c r="AD163" i="2"/>
  <c r="AB162" i="2"/>
  <c r="AD161" i="2"/>
  <c r="AD158" i="2"/>
  <c r="AD157" i="2"/>
  <c r="AD154" i="2"/>
  <c r="AD145" i="2"/>
  <c r="AD144" i="2"/>
  <c r="AD143" i="2"/>
  <c r="AD142" i="2"/>
  <c r="AD141" i="2"/>
  <c r="AD140" i="2"/>
  <c r="AD139" i="2"/>
  <c r="AD138" i="2"/>
  <c r="AD137" i="2"/>
  <c r="AD122" i="2"/>
  <c r="AD118" i="2"/>
  <c r="AD116" i="2"/>
  <c r="AD115" i="2"/>
  <c r="AD114" i="2"/>
  <c r="AD113" i="2"/>
  <c r="AD121" i="2"/>
  <c r="AD109" i="2"/>
  <c r="AD108" i="2"/>
  <c r="AD107" i="2"/>
  <c r="AD106" i="2"/>
  <c r="AD105" i="2"/>
  <c r="AD104" i="2"/>
  <c r="AD103" i="2"/>
  <c r="AB102" i="2"/>
  <c r="Z102" i="2"/>
  <c r="AD100" i="2"/>
  <c r="AD99" i="2"/>
  <c r="AB98" i="2"/>
  <c r="Z98" i="2"/>
  <c r="AD96" i="2"/>
  <c r="AD95" i="2"/>
  <c r="AB93" i="2"/>
  <c r="Z93" i="2"/>
  <c r="AD92" i="2"/>
  <c r="AD91" i="2"/>
  <c r="AD90" i="2"/>
  <c r="AD86" i="2"/>
  <c r="AD85" i="2"/>
  <c r="AD80" i="2"/>
  <c r="AD79" i="2"/>
  <c r="AD78" i="2"/>
  <c r="AD77" i="2"/>
  <c r="AB76" i="2"/>
  <c r="Z76" i="2"/>
  <c r="AD64" i="2"/>
  <c r="AB63" i="2"/>
  <c r="Z63" i="2"/>
  <c r="AD62" i="2"/>
  <c r="AD59" i="2"/>
  <c r="AD58" i="2"/>
  <c r="AD57" i="2"/>
  <c r="AB55" i="2"/>
  <c r="Z55" i="2"/>
  <c r="AD53" i="2"/>
  <c r="AB49" i="2"/>
  <c r="Z49" i="2"/>
  <c r="AD48" i="2"/>
  <c r="AD47" i="2"/>
  <c r="AB46" i="2"/>
  <c r="Z46" i="2"/>
  <c r="AD44" i="2"/>
  <c r="AD43" i="2"/>
  <c r="AD42" i="2"/>
  <c r="AD41" i="2"/>
  <c r="AB40" i="2"/>
  <c r="Z40" i="2"/>
  <c r="AD39" i="2"/>
  <c r="AD35" i="2"/>
  <c r="AD34" i="2"/>
  <c r="AD33" i="2"/>
  <c r="AD32" i="2"/>
  <c r="AB31" i="2"/>
  <c r="Z31" i="2"/>
  <c r="AD26" i="2"/>
  <c r="AD25" i="2"/>
  <c r="AB24" i="2"/>
  <c r="Z24" i="2"/>
  <c r="AD22" i="2"/>
  <c r="AD14" i="2"/>
  <c r="AD13" i="2"/>
  <c r="AD11" i="2"/>
  <c r="AD10" i="2"/>
  <c r="AD9" i="2"/>
  <c r="AD8" i="2"/>
  <c r="AD7" i="2"/>
  <c r="Z20" i="1"/>
  <c r="W27" i="1"/>
  <c r="Y27" i="1"/>
  <c r="Y26" i="1"/>
  <c r="Y25" i="1"/>
  <c r="AE6" i="1"/>
  <c r="Y8" i="1"/>
  <c r="Y7" i="1"/>
  <c r="Y23" i="1"/>
  <c r="W22" i="1"/>
  <c r="Z27" i="1"/>
  <c r="Z26" i="1"/>
  <c r="Z25" i="1"/>
  <c r="Z24" i="1"/>
  <c r="Z23" i="1"/>
  <c r="Z22" i="1"/>
  <c r="Z21" i="1"/>
  <c r="X14" i="1"/>
  <c r="V14" i="1"/>
  <c r="W14" i="1" s="1"/>
  <c r="Z13" i="1"/>
  <c r="Z12" i="1"/>
  <c r="Z11" i="1"/>
  <c r="Z10" i="1"/>
  <c r="Z9" i="1"/>
  <c r="Z8" i="1"/>
  <c r="Z7" i="1"/>
  <c r="U102" i="2" l="1"/>
  <c r="W207" i="2"/>
  <c r="W194" i="2"/>
  <c r="U171" i="2"/>
  <c r="U178" i="2"/>
  <c r="U233" i="2"/>
  <c r="U248" i="2"/>
  <c r="W181" i="2"/>
  <c r="U207" i="2"/>
  <c r="U228" i="2"/>
  <c r="W171" i="2"/>
  <c r="U194" i="2"/>
  <c r="U238" i="2"/>
  <c r="W251" i="2"/>
  <c r="W244" i="2"/>
  <c r="W236" i="2"/>
  <c r="W220" i="2"/>
  <c r="W212" i="2"/>
  <c r="W204" i="2"/>
  <c r="W196" i="2"/>
  <c r="W188" i="2"/>
  <c r="W180" i="2"/>
  <c r="W163" i="2"/>
  <c r="W155" i="2"/>
  <c r="W147" i="2"/>
  <c r="W139" i="2"/>
  <c r="W258" i="2"/>
  <c r="W242" i="2"/>
  <c r="W226" i="2"/>
  <c r="W210" i="2"/>
  <c r="W169" i="2"/>
  <c r="W161" i="2"/>
  <c r="W145" i="2"/>
  <c r="W257" i="2"/>
  <c r="W225" i="2"/>
  <c r="W209" i="2"/>
  <c r="W193" i="2"/>
  <c r="W176" i="2"/>
  <c r="W160" i="2"/>
  <c r="W152" i="2"/>
  <c r="W136" i="2"/>
  <c r="W206" i="2"/>
  <c r="W173" i="2"/>
  <c r="W157" i="2"/>
  <c r="W237" i="2"/>
  <c r="W213" i="2"/>
  <c r="W261" i="2"/>
  <c r="W250" i="2"/>
  <c r="W243" i="2"/>
  <c r="W235" i="2"/>
  <c r="W227" i="2"/>
  <c r="W219" i="2"/>
  <c r="W211" i="2"/>
  <c r="W203" i="2"/>
  <c r="W195" i="2"/>
  <c r="W187" i="2"/>
  <c r="W179" i="2"/>
  <c r="W170" i="2"/>
  <c r="W154" i="2"/>
  <c r="W146" i="2"/>
  <c r="W138" i="2"/>
  <c r="W260" i="2"/>
  <c r="W234" i="2"/>
  <c r="W218" i="2"/>
  <c r="W202" i="2"/>
  <c r="W153" i="2"/>
  <c r="W137" i="2"/>
  <c r="W259" i="2"/>
  <c r="W241" i="2"/>
  <c r="W217" i="2"/>
  <c r="W201" i="2"/>
  <c r="W185" i="2"/>
  <c r="W168" i="2"/>
  <c r="W144" i="2"/>
  <c r="W182" i="2"/>
  <c r="W149" i="2"/>
  <c r="W245" i="2"/>
  <c r="W221" i="2"/>
  <c r="W255" i="2"/>
  <c r="W240" i="2"/>
  <c r="W232" i="2"/>
  <c r="W224" i="2"/>
  <c r="W216" i="2"/>
  <c r="W208" i="2"/>
  <c r="W200" i="2"/>
  <c r="W192" i="2"/>
  <c r="W184" i="2"/>
  <c r="W175" i="2"/>
  <c r="W167" i="2"/>
  <c r="W159" i="2"/>
  <c r="W151" i="2"/>
  <c r="W143" i="2"/>
  <c r="W254" i="2"/>
  <c r="W247" i="2"/>
  <c r="W239" i="2"/>
  <c r="W231" i="2"/>
  <c r="W223" i="2"/>
  <c r="W215" i="2"/>
  <c r="W199" i="2"/>
  <c r="W191" i="2"/>
  <c r="W183" i="2"/>
  <c r="W174" i="2"/>
  <c r="W166" i="2"/>
  <c r="W158" i="2"/>
  <c r="W150" i="2"/>
  <c r="W142" i="2"/>
  <c r="X261" i="2"/>
  <c r="W253" i="2"/>
  <c r="W246" i="2"/>
  <c r="W230" i="2"/>
  <c r="W222" i="2"/>
  <c r="W214" i="2"/>
  <c r="W198" i="2"/>
  <c r="W190" i="2"/>
  <c r="W165" i="2"/>
  <c r="W141" i="2"/>
  <c r="W252" i="2"/>
  <c r="W229" i="2"/>
  <c r="W164" i="2"/>
  <c r="W156" i="2"/>
  <c r="W189" i="2"/>
  <c r="W172" i="2"/>
  <c r="W148" i="2"/>
  <c r="W205" i="2"/>
  <c r="W140" i="2"/>
  <c r="W197" i="2"/>
  <c r="W178" i="2"/>
  <c r="W162" i="2"/>
  <c r="W233" i="2"/>
  <c r="U254" i="2"/>
  <c r="U247" i="2"/>
  <c r="U239" i="2"/>
  <c r="U231" i="2"/>
  <c r="U223" i="2"/>
  <c r="U215" i="2"/>
  <c r="U199" i="2"/>
  <c r="U191" i="2"/>
  <c r="U183" i="2"/>
  <c r="U174" i="2"/>
  <c r="U166" i="2"/>
  <c r="U158" i="2"/>
  <c r="U150" i="2"/>
  <c r="U142" i="2"/>
  <c r="U252" i="2"/>
  <c r="U237" i="2"/>
  <c r="U213" i="2"/>
  <c r="U189" i="2"/>
  <c r="U172" i="2"/>
  <c r="U164" i="2"/>
  <c r="U148" i="2"/>
  <c r="U236" i="2"/>
  <c r="U220" i="2"/>
  <c r="U204" i="2"/>
  <c r="U188" i="2"/>
  <c r="U155" i="2"/>
  <c r="U139" i="2"/>
  <c r="U259" i="2"/>
  <c r="U209" i="2"/>
  <c r="U193" i="2"/>
  <c r="U176" i="2"/>
  <c r="U152" i="2"/>
  <c r="U136" i="2"/>
  <c r="U253" i="2"/>
  <c r="U246" i="2"/>
  <c r="U230" i="2"/>
  <c r="U222" i="2"/>
  <c r="U214" i="2"/>
  <c r="U206" i="2"/>
  <c r="U198" i="2"/>
  <c r="U190" i="2"/>
  <c r="U182" i="2"/>
  <c r="U173" i="2"/>
  <c r="U165" i="2"/>
  <c r="U157" i="2"/>
  <c r="U149" i="2"/>
  <c r="U141" i="2"/>
  <c r="U245" i="2"/>
  <c r="U229" i="2"/>
  <c r="U221" i="2"/>
  <c r="U205" i="2"/>
  <c r="U197" i="2"/>
  <c r="U156" i="2"/>
  <c r="U140" i="2"/>
  <c r="U251" i="2"/>
  <c r="U244" i="2"/>
  <c r="U212" i="2"/>
  <c r="U196" i="2"/>
  <c r="U180" i="2"/>
  <c r="U163" i="2"/>
  <c r="U147" i="2"/>
  <c r="U257" i="2"/>
  <c r="U225" i="2"/>
  <c r="U201" i="2"/>
  <c r="U185" i="2"/>
  <c r="U160" i="2"/>
  <c r="U144" i="2"/>
  <c r="U261" i="2"/>
  <c r="U250" i="2"/>
  <c r="U243" i="2"/>
  <c r="U235" i="2"/>
  <c r="U227" i="2"/>
  <c r="U219" i="2"/>
  <c r="U211" i="2"/>
  <c r="U203" i="2"/>
  <c r="U195" i="2"/>
  <c r="U187" i="2"/>
  <c r="U179" i="2"/>
  <c r="U170" i="2"/>
  <c r="U154" i="2"/>
  <c r="U146" i="2"/>
  <c r="U138" i="2"/>
  <c r="U260" i="2"/>
  <c r="U258" i="2"/>
  <c r="U242" i="2"/>
  <c r="U234" i="2"/>
  <c r="U226" i="2"/>
  <c r="U218" i="2"/>
  <c r="U210" i="2"/>
  <c r="U202" i="2"/>
  <c r="U169" i="2"/>
  <c r="U161" i="2"/>
  <c r="U153" i="2"/>
  <c r="U145" i="2"/>
  <c r="U137" i="2"/>
  <c r="U241" i="2"/>
  <c r="U217" i="2"/>
  <c r="U168" i="2"/>
  <c r="U224" i="2"/>
  <c r="U159" i="2"/>
  <c r="U175" i="2"/>
  <c r="U167" i="2"/>
  <c r="U216" i="2"/>
  <c r="U151" i="2"/>
  <c r="U255" i="2"/>
  <c r="U184" i="2"/>
  <c r="U208" i="2"/>
  <c r="U143" i="2"/>
  <c r="U200" i="2"/>
  <c r="U192" i="2"/>
  <c r="U240" i="2"/>
  <c r="U232" i="2"/>
  <c r="U186" i="2"/>
  <c r="W238" i="2"/>
  <c r="W186" i="2"/>
  <c r="U162" i="2"/>
  <c r="W248" i="2"/>
  <c r="U76" i="2"/>
  <c r="U49" i="2"/>
  <c r="U93" i="2"/>
  <c r="U24" i="2"/>
  <c r="U55" i="2"/>
  <c r="U98" i="2"/>
  <c r="U40" i="2"/>
  <c r="U31" i="2"/>
  <c r="U118" i="2"/>
  <c r="U103" i="2"/>
  <c r="U95" i="2"/>
  <c r="U87" i="2"/>
  <c r="U79" i="2"/>
  <c r="U71" i="2"/>
  <c r="U37" i="2"/>
  <c r="U29" i="2"/>
  <c r="U21" i="2"/>
  <c r="U13" i="2"/>
  <c r="U5" i="2"/>
  <c r="U110" i="2"/>
  <c r="U94" i="2"/>
  <c r="U86" i="2"/>
  <c r="U70" i="2"/>
  <c r="U62" i="2"/>
  <c r="U44" i="2"/>
  <c r="U36" i="2"/>
  <c r="U117" i="2"/>
  <c r="U78" i="2"/>
  <c r="U54" i="2"/>
  <c r="U116" i="2"/>
  <c r="U109" i="2"/>
  <c r="U101" i="2"/>
  <c r="U85" i="2"/>
  <c r="U77" i="2"/>
  <c r="U69" i="2"/>
  <c r="U61" i="2"/>
  <c r="U53" i="2"/>
  <c r="U43" i="2"/>
  <c r="U35" i="2"/>
  <c r="U27" i="2"/>
  <c r="U19" i="2"/>
  <c r="U11" i="2"/>
  <c r="U115" i="2"/>
  <c r="U108" i="2"/>
  <c r="U100" i="2"/>
  <c r="U92" i="2"/>
  <c r="U84" i="2"/>
  <c r="U68" i="2"/>
  <c r="U122" i="2"/>
  <c r="U104" i="2"/>
  <c r="U88" i="2"/>
  <c r="U72" i="2"/>
  <c r="U57" i="2"/>
  <c r="U41" i="2"/>
  <c r="U30" i="2"/>
  <c r="U18" i="2"/>
  <c r="U8" i="2"/>
  <c r="U114" i="2"/>
  <c r="U99" i="2"/>
  <c r="U83" i="2"/>
  <c r="U67" i="2"/>
  <c r="U56" i="2"/>
  <c r="U28" i="2"/>
  <c r="U17" i="2"/>
  <c r="U7" i="2"/>
  <c r="U120" i="2"/>
  <c r="U80" i="2"/>
  <c r="U14" i="2"/>
  <c r="U75" i="2"/>
  <c r="U48" i="2"/>
  <c r="U23" i="2"/>
  <c r="U74" i="2"/>
  <c r="U32" i="2"/>
  <c r="U10" i="2"/>
  <c r="U107" i="2"/>
  <c r="U12" i="2"/>
  <c r="U106" i="2"/>
  <c r="U47" i="2"/>
  <c r="U113" i="2"/>
  <c r="U82" i="2"/>
  <c r="U66" i="2"/>
  <c r="U52" i="2"/>
  <c r="U39" i="2"/>
  <c r="U26" i="2"/>
  <c r="U16" i="2"/>
  <c r="U6" i="2"/>
  <c r="U121" i="2"/>
  <c r="U97" i="2"/>
  <c r="U81" i="2"/>
  <c r="U65" i="2"/>
  <c r="U50" i="2"/>
  <c r="U38" i="2"/>
  <c r="U25" i="2"/>
  <c r="U15" i="2"/>
  <c r="U96" i="2"/>
  <c r="U64" i="2"/>
  <c r="U34" i="2"/>
  <c r="U91" i="2"/>
  <c r="U60" i="2"/>
  <c r="U33" i="2"/>
  <c r="U90" i="2"/>
  <c r="U59" i="2"/>
  <c r="U22" i="2"/>
  <c r="U89" i="2"/>
  <c r="U9" i="2"/>
  <c r="U105" i="2"/>
  <c r="U73" i="2"/>
  <c r="U58" i="2"/>
  <c r="U20" i="2"/>
  <c r="U123" i="2"/>
  <c r="U42" i="2"/>
  <c r="U63" i="2"/>
  <c r="U111" i="2"/>
  <c r="W49" i="2"/>
  <c r="Y13" i="1"/>
  <c r="Y6" i="1"/>
  <c r="Y28" i="1"/>
  <c r="W7" i="1"/>
  <c r="W23" i="1"/>
  <c r="W9" i="1"/>
  <c r="Y20" i="1"/>
  <c r="W25" i="1"/>
  <c r="Y9" i="1"/>
  <c r="Y10" i="1"/>
  <c r="Y14" i="1"/>
  <c r="W8" i="1"/>
  <c r="W24" i="1"/>
  <c r="W10" i="1"/>
  <c r="Y24" i="1"/>
  <c r="W26" i="1"/>
  <c r="AD55" i="2"/>
  <c r="AD76" i="2"/>
  <c r="W102" i="2"/>
  <c r="W40" i="2"/>
  <c r="W46" i="2"/>
  <c r="W55" i="2"/>
  <c r="W98" i="2"/>
  <c r="W24" i="2"/>
  <c r="W31" i="2"/>
  <c r="W114" i="2"/>
  <c r="W107" i="2"/>
  <c r="W99" i="2"/>
  <c r="W91" i="2"/>
  <c r="W83" i="2"/>
  <c r="W75" i="2"/>
  <c r="W67" i="2"/>
  <c r="W59" i="2"/>
  <c r="W32" i="2"/>
  <c r="W13" i="2"/>
  <c r="W123" i="2"/>
  <c r="W121" i="2"/>
  <c r="W97" i="2"/>
  <c r="W81" i="2"/>
  <c r="W65" i="2"/>
  <c r="W47" i="2"/>
  <c r="W30" i="2"/>
  <c r="W11" i="2"/>
  <c r="W113" i="2"/>
  <c r="W106" i="2"/>
  <c r="W90" i="2"/>
  <c r="W82" i="2"/>
  <c r="W74" i="2"/>
  <c r="W66" i="2"/>
  <c r="W58" i="2"/>
  <c r="W48" i="2"/>
  <c r="W39" i="2"/>
  <c r="W22" i="2"/>
  <c r="W12" i="2"/>
  <c r="X123" i="2"/>
  <c r="W105" i="2"/>
  <c r="W89" i="2"/>
  <c r="W73" i="2"/>
  <c r="W57" i="2"/>
  <c r="W38" i="2"/>
  <c r="W21" i="2"/>
  <c r="W122" i="2"/>
  <c r="W120" i="2"/>
  <c r="W104" i="2"/>
  <c r="W96" i="2"/>
  <c r="W88" i="2"/>
  <c r="W80" i="2"/>
  <c r="W72" i="2"/>
  <c r="W64" i="2"/>
  <c r="W56" i="2"/>
  <c r="W37" i="2"/>
  <c r="W29" i="2"/>
  <c r="W20" i="2"/>
  <c r="W10" i="2"/>
  <c r="W118" i="2"/>
  <c r="W111" i="2"/>
  <c r="W103" i="2"/>
  <c r="W95" i="2"/>
  <c r="W87" i="2"/>
  <c r="W79" i="2"/>
  <c r="W71" i="2"/>
  <c r="W63" i="2"/>
  <c r="W44" i="2"/>
  <c r="W36" i="2"/>
  <c r="W28" i="2"/>
  <c r="W19" i="2"/>
  <c r="W9" i="2"/>
  <c r="W84" i="2"/>
  <c r="W61" i="2"/>
  <c r="W35" i="2"/>
  <c r="W14" i="2"/>
  <c r="W100" i="2"/>
  <c r="W53" i="2"/>
  <c r="W7" i="2"/>
  <c r="W92" i="2"/>
  <c r="W25" i="2"/>
  <c r="W86" i="2"/>
  <c r="W62" i="2"/>
  <c r="W101" i="2"/>
  <c r="W78" i="2"/>
  <c r="W60" i="2"/>
  <c r="W34" i="2"/>
  <c r="W8" i="2"/>
  <c r="W117" i="2"/>
  <c r="W77" i="2"/>
  <c r="W33" i="2"/>
  <c r="W43" i="2"/>
  <c r="W42" i="2"/>
  <c r="W85" i="2"/>
  <c r="W17" i="2"/>
  <c r="W116" i="2"/>
  <c r="W94" i="2"/>
  <c r="W76" i="2"/>
  <c r="W52" i="2"/>
  <c r="W27" i="2"/>
  <c r="W6" i="2"/>
  <c r="W115" i="2"/>
  <c r="W70" i="2"/>
  <c r="W50" i="2"/>
  <c r="W26" i="2"/>
  <c r="W110" i="2"/>
  <c r="W69" i="2"/>
  <c r="W109" i="2"/>
  <c r="W68" i="2"/>
  <c r="W18" i="2"/>
  <c r="W108" i="2"/>
  <c r="W41" i="2"/>
  <c r="AD233" i="2"/>
  <c r="W93" i="2"/>
  <c r="W12" i="1"/>
  <c r="Y11" i="1"/>
  <c r="Y21" i="1"/>
  <c r="W28" i="1"/>
  <c r="W13" i="1"/>
  <c r="Y12" i="1"/>
  <c r="Y22" i="1"/>
  <c r="W21" i="1"/>
  <c r="W11" i="1"/>
  <c r="W6" i="1"/>
  <c r="AD49" i="2"/>
  <c r="AD31" i="2"/>
  <c r="AD238" i="2"/>
  <c r="AD178" i="2"/>
  <c r="AD248" i="2"/>
  <c r="AD228" i="2"/>
  <c r="AD207" i="2"/>
  <c r="AD194" i="2"/>
  <c r="AD186" i="2"/>
  <c r="AD181" i="2"/>
  <c r="AD171" i="2"/>
  <c r="AD162" i="2"/>
  <c r="AD156" i="2"/>
  <c r="AD40" i="2"/>
  <c r="AD63" i="2"/>
  <c r="AD111" i="2"/>
  <c r="AD102" i="2"/>
  <c r="AD93" i="2"/>
  <c r="AD46" i="2"/>
  <c r="AD24" i="2"/>
  <c r="AB123" i="2"/>
  <c r="AC40" i="2" s="1"/>
  <c r="AD98" i="2"/>
  <c r="AB261" i="2"/>
  <c r="Z123" i="2"/>
  <c r="Z28" i="1"/>
  <c r="Z14" i="1"/>
  <c r="AH248" i="2"/>
  <c r="AF248" i="2"/>
  <c r="AF238" i="2"/>
  <c r="AH238" i="2"/>
  <c r="AN238" i="2"/>
  <c r="AF233" i="2"/>
  <c r="AH233" i="2"/>
  <c r="AF228" i="2"/>
  <c r="AJ224" i="2"/>
  <c r="AJ225" i="2"/>
  <c r="AJ226" i="2"/>
  <c r="AH228" i="2"/>
  <c r="AH207" i="2"/>
  <c r="AF207" i="2"/>
  <c r="AH194" i="2"/>
  <c r="AF194" i="2"/>
  <c r="AF181" i="2"/>
  <c r="AH186" i="2"/>
  <c r="AF186" i="2"/>
  <c r="AH181" i="2"/>
  <c r="AH178" i="2"/>
  <c r="AF178" i="2"/>
  <c r="AH171" i="2"/>
  <c r="AF171" i="2"/>
  <c r="AJ158" i="2"/>
  <c r="AH162" i="2"/>
  <c r="AF162" i="2"/>
  <c r="AJ154" i="2"/>
  <c r="AH156" i="2"/>
  <c r="AF156" i="2"/>
  <c r="AH63" i="2"/>
  <c r="AH111" i="2"/>
  <c r="AH102" i="2"/>
  <c r="AH98" i="2"/>
  <c r="AF111" i="2"/>
  <c r="AF102" i="2"/>
  <c r="AF98" i="2"/>
  <c r="AH93" i="2"/>
  <c r="AF93" i="2"/>
  <c r="AF76" i="2"/>
  <c r="AF63" i="2"/>
  <c r="AF49" i="2"/>
  <c r="AF46" i="2"/>
  <c r="AF40" i="2"/>
  <c r="AF31" i="2"/>
  <c r="AH24" i="2"/>
  <c r="AF24" i="2"/>
  <c r="AJ91" i="2"/>
  <c r="AJ92" i="2"/>
  <c r="AH76" i="2"/>
  <c r="AJ53" i="2"/>
  <c r="AH55" i="2"/>
  <c r="AF55" i="2"/>
  <c r="AH40" i="2"/>
  <c r="AJ113" i="2"/>
  <c r="AJ114" i="2"/>
  <c r="AJ115" i="2"/>
  <c r="AJ116" i="2"/>
  <c r="AJ118" i="2"/>
  <c r="AJ120" i="2"/>
  <c r="AJ62" i="2"/>
  <c r="AH49" i="2"/>
  <c r="AH46" i="2"/>
  <c r="AJ26" i="2"/>
  <c r="AJ22" i="2"/>
  <c r="AH31" i="2"/>
  <c r="AJ76" i="2" l="1"/>
  <c r="AH261" i="2"/>
  <c r="AJ207" i="2"/>
  <c r="AJ181" i="2"/>
  <c r="AJ228" i="2"/>
  <c r="AF261" i="2"/>
  <c r="AG247" i="2" s="1"/>
  <c r="AJ63" i="2"/>
  <c r="AJ248" i="2"/>
  <c r="AC63" i="2"/>
  <c r="AJ171" i="2"/>
  <c r="AJ233" i="2"/>
  <c r="AJ49" i="2"/>
  <c r="AJ186" i="2"/>
  <c r="AC49" i="2"/>
  <c r="AC76" i="2"/>
  <c r="AJ40" i="2"/>
  <c r="AC136" i="2"/>
  <c r="AD261" i="2"/>
  <c r="AC55" i="2"/>
  <c r="AJ162" i="2"/>
  <c r="AC31" i="2"/>
  <c r="AJ55" i="2"/>
  <c r="AJ156" i="2"/>
  <c r="AJ194" i="2"/>
  <c r="AC111" i="2"/>
  <c r="AC115" i="2"/>
  <c r="AC108" i="2"/>
  <c r="AC100" i="2"/>
  <c r="AC92" i="2"/>
  <c r="AC84" i="2"/>
  <c r="AC67" i="2"/>
  <c r="AC59" i="2"/>
  <c r="AC32" i="2"/>
  <c r="AC22" i="2"/>
  <c r="AC11" i="2"/>
  <c r="AC74" i="2"/>
  <c r="AC57" i="2"/>
  <c r="AC30" i="2"/>
  <c r="AC9" i="2"/>
  <c r="AC122" i="2"/>
  <c r="AC95" i="2"/>
  <c r="AC79" i="2"/>
  <c r="AC53" i="2"/>
  <c r="AC14" i="2"/>
  <c r="AC116" i="2"/>
  <c r="AC93" i="2"/>
  <c r="AC60" i="2"/>
  <c r="AC24" i="2"/>
  <c r="AC114" i="2"/>
  <c r="AC107" i="2"/>
  <c r="AC99" i="2"/>
  <c r="AC91" i="2"/>
  <c r="AC83" i="2"/>
  <c r="AC75" i="2"/>
  <c r="AC66" i="2"/>
  <c r="AC58" i="2"/>
  <c r="AC48" i="2"/>
  <c r="AC39" i="2"/>
  <c r="AC21" i="2"/>
  <c r="AC10" i="2"/>
  <c r="AC113" i="2"/>
  <c r="AC106" i="2"/>
  <c r="AC90" i="2"/>
  <c r="AC82" i="2"/>
  <c r="AC65" i="2"/>
  <c r="AC47" i="2"/>
  <c r="AC38" i="2"/>
  <c r="AC20" i="2"/>
  <c r="AC87" i="2"/>
  <c r="AC62" i="2"/>
  <c r="AC43" i="2"/>
  <c r="AC26" i="2"/>
  <c r="AC110" i="2"/>
  <c r="AC102" i="2"/>
  <c r="AC86" i="2"/>
  <c r="AC70" i="2"/>
  <c r="AC52" i="2"/>
  <c r="AC34" i="2"/>
  <c r="AC13" i="2"/>
  <c r="AC109" i="2"/>
  <c r="AC85" i="2"/>
  <c r="AC68" i="2"/>
  <c r="AC41" i="2"/>
  <c r="AC12" i="2"/>
  <c r="AD123" i="2"/>
  <c r="AC121" i="2"/>
  <c r="AC105" i="2"/>
  <c r="AC97" i="2"/>
  <c r="AC89" i="2"/>
  <c r="AC81" i="2"/>
  <c r="AC73" i="2"/>
  <c r="AC64" i="2"/>
  <c r="AC56" i="2"/>
  <c r="AC37" i="2"/>
  <c r="AC29" i="2"/>
  <c r="AC19" i="2"/>
  <c r="AC8" i="2"/>
  <c r="AC123" i="2"/>
  <c r="AC120" i="2"/>
  <c r="AC104" i="2"/>
  <c r="AC96" i="2"/>
  <c r="AC88" i="2"/>
  <c r="AC80" i="2"/>
  <c r="AC72" i="2"/>
  <c r="AC44" i="2"/>
  <c r="AC36" i="2"/>
  <c r="AC28" i="2"/>
  <c r="AC17" i="2"/>
  <c r="AC7" i="2"/>
  <c r="AC103" i="2"/>
  <c r="AC71" i="2"/>
  <c r="AC35" i="2"/>
  <c r="AC6" i="2"/>
  <c r="AC118" i="2"/>
  <c r="AC94" i="2"/>
  <c r="AC78" i="2"/>
  <c r="AC61" i="2"/>
  <c r="AC42" i="2"/>
  <c r="AC25" i="2"/>
  <c r="AC5" i="2"/>
  <c r="AC101" i="2"/>
  <c r="AC77" i="2"/>
  <c r="AC50" i="2"/>
  <c r="AC33" i="2"/>
  <c r="AJ46" i="2"/>
  <c r="AJ111" i="2"/>
  <c r="AJ178" i="2"/>
  <c r="AC98" i="2"/>
  <c r="AC46" i="2"/>
  <c r="AA55" i="2"/>
  <c r="AA71" i="2"/>
  <c r="AF123" i="2"/>
  <c r="AG5" i="2" s="1"/>
  <c r="AH123" i="2"/>
  <c r="AI5" i="2" s="1"/>
  <c r="AJ238" i="2"/>
  <c r="AA113" i="2"/>
  <c r="AA105" i="2"/>
  <c r="AA97" i="2"/>
  <c r="AA89" i="2"/>
  <c r="AA81" i="2"/>
  <c r="AA73" i="2"/>
  <c r="AA44" i="2"/>
  <c r="AA36" i="2"/>
  <c r="AA28" i="2"/>
  <c r="AA17" i="2"/>
  <c r="AA7" i="2"/>
  <c r="AA121" i="2"/>
  <c r="AA104" i="2"/>
  <c r="AA96" i="2"/>
  <c r="AA88" i="2"/>
  <c r="AA80" i="2"/>
  <c r="AA72" i="2"/>
  <c r="AA62" i="2"/>
  <c r="AA53" i="2"/>
  <c r="AA43" i="2"/>
  <c r="AA35" i="2"/>
  <c r="AA26" i="2"/>
  <c r="AA14" i="2"/>
  <c r="AA6" i="2"/>
  <c r="AA21" i="2"/>
  <c r="AA83" i="2"/>
  <c r="AA38" i="2"/>
  <c r="AA20" i="2"/>
  <c r="AA90" i="2"/>
  <c r="AA64" i="2"/>
  <c r="AA46" i="2"/>
  <c r="AA29" i="2"/>
  <c r="AA123" i="2"/>
  <c r="AA120" i="2"/>
  <c r="AA103" i="2"/>
  <c r="AA95" i="2"/>
  <c r="AA87" i="2"/>
  <c r="AA79" i="2"/>
  <c r="AA70" i="2"/>
  <c r="AA61" i="2"/>
  <c r="AA52" i="2"/>
  <c r="AA42" i="2"/>
  <c r="AA34" i="2"/>
  <c r="AA25" i="2"/>
  <c r="AA13" i="2"/>
  <c r="AA5" i="2"/>
  <c r="AA122" i="2"/>
  <c r="AA94" i="2"/>
  <c r="AA86" i="2"/>
  <c r="AA78" i="2"/>
  <c r="AA68" i="2"/>
  <c r="AA60" i="2"/>
  <c r="AA50" i="2"/>
  <c r="AA41" i="2"/>
  <c r="AA33" i="2"/>
  <c r="AA12" i="2"/>
  <c r="AA118" i="2"/>
  <c r="AA109" i="2"/>
  <c r="AA101" i="2"/>
  <c r="AA85" i="2"/>
  <c r="AA77" i="2"/>
  <c r="AA67" i="2"/>
  <c r="AA59" i="2"/>
  <c r="AA49" i="2"/>
  <c r="AA40" i="2"/>
  <c r="AA32" i="2"/>
  <c r="AA22" i="2"/>
  <c r="AA11" i="2"/>
  <c r="AA116" i="2"/>
  <c r="AA108" i="2"/>
  <c r="AA100" i="2"/>
  <c r="AA92" i="2"/>
  <c r="AA84" i="2"/>
  <c r="AA76" i="2"/>
  <c r="AA66" i="2"/>
  <c r="AA58" i="2"/>
  <c r="AA48" i="2"/>
  <c r="AA39" i="2"/>
  <c r="AA31" i="2"/>
  <c r="AA10" i="2"/>
  <c r="AA115" i="2"/>
  <c r="AA107" i="2"/>
  <c r="AA99" i="2"/>
  <c r="AA91" i="2"/>
  <c r="AA75" i="2"/>
  <c r="AA65" i="2"/>
  <c r="AA57" i="2"/>
  <c r="AA47" i="2"/>
  <c r="AA30" i="2"/>
  <c r="AA9" i="2"/>
  <c r="AA114" i="2"/>
  <c r="AA106" i="2"/>
  <c r="AA98" i="2"/>
  <c r="AA82" i="2"/>
  <c r="AA74" i="2"/>
  <c r="AA56" i="2"/>
  <c r="AA37" i="2"/>
  <c r="AA19" i="2"/>
  <c r="AA8" i="2"/>
  <c r="AA93" i="2"/>
  <c r="AA63" i="2"/>
  <c r="AJ31" i="2"/>
  <c r="AJ98" i="2"/>
  <c r="AA24" i="2"/>
  <c r="AJ102" i="2"/>
  <c r="AA111" i="2"/>
  <c r="AA102" i="2"/>
  <c r="AC255" i="2"/>
  <c r="AC248" i="2"/>
  <c r="AC240" i="2"/>
  <c r="AC232" i="2"/>
  <c r="AC224" i="2"/>
  <c r="AC216" i="2"/>
  <c r="AC207" i="2"/>
  <c r="AC198" i="2"/>
  <c r="AC190" i="2"/>
  <c r="AC181" i="2"/>
  <c r="AC172" i="2"/>
  <c r="AC164" i="2"/>
  <c r="AC154" i="2"/>
  <c r="AC140" i="2"/>
  <c r="AC246" i="2"/>
  <c r="AC238" i="2"/>
  <c r="AC222" i="2"/>
  <c r="AC205" i="2"/>
  <c r="AC188" i="2"/>
  <c r="AC170" i="2"/>
  <c r="AC138" i="2"/>
  <c r="AC252" i="2"/>
  <c r="AC229" i="2"/>
  <c r="AC212" i="2"/>
  <c r="AC195" i="2"/>
  <c r="AC178" i="2"/>
  <c r="AC161" i="2"/>
  <c r="AC137" i="2"/>
  <c r="AC251" i="2"/>
  <c r="AC244" i="2"/>
  <c r="AC236" i="2"/>
  <c r="AC220" i="2"/>
  <c r="AC211" i="2"/>
  <c r="AC194" i="2"/>
  <c r="AC168" i="2"/>
  <c r="AC144" i="2"/>
  <c r="AC261" i="2"/>
  <c r="AC243" i="2"/>
  <c r="AC219" i="2"/>
  <c r="AC202" i="2"/>
  <c r="AC193" i="2"/>
  <c r="AC167" i="2"/>
  <c r="AC157" i="2"/>
  <c r="AC260" i="2"/>
  <c r="AC234" i="2"/>
  <c r="AC218" i="2"/>
  <c r="AC200" i="2"/>
  <c r="AC183" i="2"/>
  <c r="AC166" i="2"/>
  <c r="AC156" i="2"/>
  <c r="AC241" i="2"/>
  <c r="AC217" i="2"/>
  <c r="AC199" i="2"/>
  <c r="AC182" i="2"/>
  <c r="AC165" i="2"/>
  <c r="AC153" i="2"/>
  <c r="AC254" i="2"/>
  <c r="AC247" i="2"/>
  <c r="AC239" i="2"/>
  <c r="AC231" i="2"/>
  <c r="AC223" i="2"/>
  <c r="AC215" i="2"/>
  <c r="AC206" i="2"/>
  <c r="AC197" i="2"/>
  <c r="AC189" i="2"/>
  <c r="AC180" i="2"/>
  <c r="AC171" i="2"/>
  <c r="AC163" i="2"/>
  <c r="AC152" i="2"/>
  <c r="AC139" i="2"/>
  <c r="AC253" i="2"/>
  <c r="AC230" i="2"/>
  <c r="AC214" i="2"/>
  <c r="AC196" i="2"/>
  <c r="AC179" i="2"/>
  <c r="AC162" i="2"/>
  <c r="AC150" i="2"/>
  <c r="AC245" i="2"/>
  <c r="AC237" i="2"/>
  <c r="AC221" i="2"/>
  <c r="AC204" i="2"/>
  <c r="AC187" i="2"/>
  <c r="AC169" i="2"/>
  <c r="AC145" i="2"/>
  <c r="AC228" i="2"/>
  <c r="AC203" i="2"/>
  <c r="AC186" i="2"/>
  <c r="AC176" i="2"/>
  <c r="AC158" i="2"/>
  <c r="AC250" i="2"/>
  <c r="AC235" i="2"/>
  <c r="AC227" i="2"/>
  <c r="AC210" i="2"/>
  <c r="AC184" i="2"/>
  <c r="AC175" i="2"/>
  <c r="AC143" i="2"/>
  <c r="AC258" i="2"/>
  <c r="AC242" i="2"/>
  <c r="AC226" i="2"/>
  <c r="AC209" i="2"/>
  <c r="AC192" i="2"/>
  <c r="AC174" i="2"/>
  <c r="AC142" i="2"/>
  <c r="AC259" i="2"/>
  <c r="AC257" i="2"/>
  <c r="AC233" i="2"/>
  <c r="AC225" i="2"/>
  <c r="AC208" i="2"/>
  <c r="AC191" i="2"/>
  <c r="AC173" i="2"/>
  <c r="AC141" i="2"/>
  <c r="AA260" i="2"/>
  <c r="AA258" i="2"/>
  <c r="AA242" i="2"/>
  <c r="AA234" i="2"/>
  <c r="AA226" i="2"/>
  <c r="AA218" i="2"/>
  <c r="AA209" i="2"/>
  <c r="AA200" i="2"/>
  <c r="AA192" i="2"/>
  <c r="AA183" i="2"/>
  <c r="AA174" i="2"/>
  <c r="AA166" i="2"/>
  <c r="AA142" i="2"/>
  <c r="AA259" i="2"/>
  <c r="AA257" i="2"/>
  <c r="AA241" i="2"/>
  <c r="AA233" i="2"/>
  <c r="AA225" i="2"/>
  <c r="AA217" i="2"/>
  <c r="AA208" i="2"/>
  <c r="AA199" i="2"/>
  <c r="AA191" i="2"/>
  <c r="AA182" i="2"/>
  <c r="AA173" i="2"/>
  <c r="AA165" i="2"/>
  <c r="AA153" i="2"/>
  <c r="AA141" i="2"/>
  <c r="AA246" i="2"/>
  <c r="AA230" i="2"/>
  <c r="AA214" i="2"/>
  <c r="AA196" i="2"/>
  <c r="AA179" i="2"/>
  <c r="AA162" i="2"/>
  <c r="AA138" i="2"/>
  <c r="AA255" i="2"/>
  <c r="AA248" i="2"/>
  <c r="AA240" i="2"/>
  <c r="AA232" i="2"/>
  <c r="AA224" i="2"/>
  <c r="AA216" i="2"/>
  <c r="AA207" i="2"/>
  <c r="AA198" i="2"/>
  <c r="AA190" i="2"/>
  <c r="AA181" i="2"/>
  <c r="AA172" i="2"/>
  <c r="AA164" i="2"/>
  <c r="AA154" i="2"/>
  <c r="AA140" i="2"/>
  <c r="AA254" i="2"/>
  <c r="AA247" i="2"/>
  <c r="AA239" i="2"/>
  <c r="AA231" i="2"/>
  <c r="AA223" i="2"/>
  <c r="AA215" i="2"/>
  <c r="AA206" i="2"/>
  <c r="AA197" i="2"/>
  <c r="AA189" i="2"/>
  <c r="AA180" i="2"/>
  <c r="AA171" i="2"/>
  <c r="AA163" i="2"/>
  <c r="AA152" i="2"/>
  <c r="AA139" i="2"/>
  <c r="AA253" i="2"/>
  <c r="AA238" i="2"/>
  <c r="AA222" i="2"/>
  <c r="AA205" i="2"/>
  <c r="AA188" i="2"/>
  <c r="AA170" i="2"/>
  <c r="AA150" i="2"/>
  <c r="AA252" i="2"/>
  <c r="AA245" i="2"/>
  <c r="AA237" i="2"/>
  <c r="AA229" i="2"/>
  <c r="AA221" i="2"/>
  <c r="AA212" i="2"/>
  <c r="AA204" i="2"/>
  <c r="AA195" i="2"/>
  <c r="AA187" i="2"/>
  <c r="AA178" i="2"/>
  <c r="AA169" i="2"/>
  <c r="AA161" i="2"/>
  <c r="AA145" i="2"/>
  <c r="AA137" i="2"/>
  <c r="AA251" i="2"/>
  <c r="AA244" i="2"/>
  <c r="AA236" i="2"/>
  <c r="AA228" i="2"/>
  <c r="AA220" i="2"/>
  <c r="AA211" i="2"/>
  <c r="AA203" i="2"/>
  <c r="AA194" i="2"/>
  <c r="AA186" i="2"/>
  <c r="AA176" i="2"/>
  <c r="AA168" i="2"/>
  <c r="AA158" i="2"/>
  <c r="AA144" i="2"/>
  <c r="AA136" i="2"/>
  <c r="AA261" i="2"/>
  <c r="AA250" i="2"/>
  <c r="AA243" i="2"/>
  <c r="AA235" i="2"/>
  <c r="AA227" i="2"/>
  <c r="AA219" i="2"/>
  <c r="AA210" i="2"/>
  <c r="AA202" i="2"/>
  <c r="AA193" i="2"/>
  <c r="AA184" i="2"/>
  <c r="AA175" i="2"/>
  <c r="AA167" i="2"/>
  <c r="AA157" i="2"/>
  <c r="AA143" i="2"/>
  <c r="AA156" i="2"/>
  <c r="AJ93" i="2"/>
  <c r="AJ24" i="2"/>
  <c r="AJ25" i="2"/>
  <c r="AJ30" i="2"/>
  <c r="AJ32" i="2"/>
  <c r="AJ33" i="2"/>
  <c r="AJ34" i="2"/>
  <c r="AJ35" i="2"/>
  <c r="AJ37" i="2"/>
  <c r="AJ39" i="2"/>
  <c r="AJ41" i="2"/>
  <c r="AJ42" i="2"/>
  <c r="AJ43" i="2"/>
  <c r="AJ44" i="2"/>
  <c r="AJ47" i="2"/>
  <c r="AJ48" i="2"/>
  <c r="AJ57" i="2"/>
  <c r="AJ58" i="2"/>
  <c r="AJ59" i="2"/>
  <c r="AJ64" i="2"/>
  <c r="AJ66" i="2"/>
  <c r="AJ70" i="2"/>
  <c r="AJ72" i="2"/>
  <c r="AJ74" i="2"/>
  <c r="AJ77" i="2"/>
  <c r="AJ78" i="2"/>
  <c r="AJ79" i="2"/>
  <c r="AJ80" i="2"/>
  <c r="AJ85" i="2"/>
  <c r="AJ86" i="2"/>
  <c r="AJ90" i="2"/>
  <c r="AJ95" i="2"/>
  <c r="AJ96" i="2"/>
  <c r="AJ99" i="2"/>
  <c r="AJ100" i="2"/>
  <c r="AJ101" i="2"/>
  <c r="AJ103" i="2"/>
  <c r="AJ104" i="2"/>
  <c r="AJ105" i="2"/>
  <c r="AJ106" i="2"/>
  <c r="AJ107" i="2"/>
  <c r="AJ108" i="2"/>
  <c r="AJ109" i="2"/>
  <c r="AJ121" i="2"/>
  <c r="AJ122" i="2"/>
  <c r="AJ137" i="2" l="1"/>
  <c r="AD27" i="1"/>
  <c r="AB28" i="1"/>
  <c r="AD24" i="1" l="1"/>
  <c r="AD28" i="1"/>
  <c r="AB21" i="1"/>
  <c r="AB25" i="1"/>
  <c r="AD20" i="1"/>
  <c r="AB23" i="1"/>
  <c r="AB27" i="1"/>
  <c r="AD22" i="1"/>
  <c r="AD26" i="1"/>
  <c r="AE28" i="1"/>
  <c r="AB22" i="1"/>
  <c r="AB26" i="1"/>
  <c r="AD21" i="1"/>
  <c r="AD25" i="1"/>
  <c r="AB20" i="1"/>
  <c r="AB24" i="1"/>
  <c r="AD23" i="1"/>
  <c r="AJ258" i="2"/>
  <c r="AJ257" i="2"/>
  <c r="AJ247" i="2"/>
  <c r="AJ246" i="2"/>
  <c r="AJ244" i="2"/>
  <c r="AJ243" i="2"/>
  <c r="AJ242" i="2"/>
  <c r="AJ241" i="2"/>
  <c r="AJ240" i="2"/>
  <c r="AJ239" i="2"/>
  <c r="AJ237" i="2"/>
  <c r="AJ236" i="2"/>
  <c r="AJ235" i="2"/>
  <c r="AJ232" i="2"/>
  <c r="AJ231" i="2"/>
  <c r="AJ230" i="2"/>
  <c r="AJ229" i="2"/>
  <c r="AJ216" i="2"/>
  <c r="AJ214" i="2"/>
  <c r="AJ211" i="2"/>
  <c r="AJ209" i="2"/>
  <c r="AJ208" i="2"/>
  <c r="AJ205" i="2"/>
  <c r="AJ203" i="2"/>
  <c r="AJ202" i="2"/>
  <c r="AJ200" i="2"/>
  <c r="AJ198" i="2"/>
  <c r="AJ195" i="2"/>
  <c r="AJ192" i="2"/>
  <c r="AJ191" i="2"/>
  <c r="AJ190" i="2"/>
  <c r="AJ189" i="2"/>
  <c r="AJ188" i="2"/>
  <c r="AJ187" i="2"/>
  <c r="AJ184" i="2"/>
  <c r="AJ180" i="2"/>
  <c r="AJ179" i="2"/>
  <c r="AJ176" i="2"/>
  <c r="AJ175" i="2"/>
  <c r="AJ172" i="2"/>
  <c r="AJ170" i="2"/>
  <c r="AJ166" i="2"/>
  <c r="AJ164" i="2"/>
  <c r="AJ163" i="2"/>
  <c r="AJ161" i="2"/>
  <c r="AJ157" i="2"/>
  <c r="AJ152" i="2"/>
  <c r="AJ145" i="2"/>
  <c r="AJ144" i="2"/>
  <c r="AJ143" i="2"/>
  <c r="AJ142" i="2"/>
  <c r="AJ141" i="2"/>
  <c r="AJ140" i="2"/>
  <c r="AJ139" i="2"/>
  <c r="AJ138" i="2"/>
  <c r="AJ14" i="2"/>
  <c r="AJ13" i="2"/>
  <c r="AJ12" i="2"/>
  <c r="AJ11" i="2"/>
  <c r="AJ10" i="2"/>
  <c r="AJ9" i="2"/>
  <c r="AJ8" i="2"/>
  <c r="AJ7" i="2"/>
  <c r="AJ6" i="2"/>
  <c r="AL24" i="2"/>
  <c r="AB11" i="1"/>
  <c r="AH6" i="1"/>
  <c r="AJ6" i="1"/>
  <c r="AC14" i="1"/>
  <c r="AA14" i="1"/>
  <c r="AB10" i="1" s="1"/>
  <c r="AE27" i="1"/>
  <c r="AE26" i="1"/>
  <c r="AE25" i="1"/>
  <c r="AE24" i="1"/>
  <c r="AE23" i="1"/>
  <c r="AE22" i="1"/>
  <c r="AE21" i="1"/>
  <c r="AE13" i="1"/>
  <c r="AE12" i="1"/>
  <c r="AE11" i="1"/>
  <c r="AE10" i="1"/>
  <c r="AE9" i="1"/>
  <c r="AE8" i="1"/>
  <c r="AE7" i="1"/>
  <c r="AK6" i="1"/>
  <c r="AB14" i="1" l="1"/>
  <c r="AB13" i="1"/>
  <c r="AB6" i="1"/>
  <c r="AD13" i="1"/>
  <c r="AD6" i="1"/>
  <c r="AB7" i="1"/>
  <c r="AD11" i="1"/>
  <c r="AD8" i="1"/>
  <c r="AD12" i="1"/>
  <c r="AB8" i="1"/>
  <c r="AB12" i="1"/>
  <c r="AD10" i="1"/>
  <c r="AD14" i="1"/>
  <c r="AD7" i="1"/>
  <c r="AD9" i="1"/>
  <c r="AB9" i="1"/>
  <c r="AE14" i="1"/>
  <c r="AK20" i="1"/>
  <c r="AJ28" i="1"/>
  <c r="AJ27" i="1"/>
  <c r="AJ26" i="1"/>
  <c r="AJ25" i="1"/>
  <c r="AJ24" i="1"/>
  <c r="AJ23" i="1"/>
  <c r="AJ22" i="1"/>
  <c r="AJ21" i="1"/>
  <c r="AJ20" i="1"/>
  <c r="AH28" i="1"/>
  <c r="AH27" i="1"/>
  <c r="AH26" i="1"/>
  <c r="AH25" i="1"/>
  <c r="AH24" i="1"/>
  <c r="AH23" i="1"/>
  <c r="AH22" i="1"/>
  <c r="AH21" i="1"/>
  <c r="AH20" i="1"/>
  <c r="AJ123" i="2" l="1"/>
  <c r="AI118" i="2"/>
  <c r="AI109" i="2"/>
  <c r="AI101" i="2"/>
  <c r="AI93" i="2"/>
  <c r="AI85" i="2"/>
  <c r="AI77" i="2"/>
  <c r="AI67" i="2"/>
  <c r="AI59" i="2"/>
  <c r="AI49" i="2"/>
  <c r="AI40" i="2"/>
  <c r="AI32" i="2"/>
  <c r="AI22" i="2"/>
  <c r="AI11" i="2"/>
  <c r="AI116" i="2"/>
  <c r="AI108" i="2"/>
  <c r="AI100" i="2"/>
  <c r="AI92" i="2"/>
  <c r="AI84" i="2"/>
  <c r="AI76" i="2"/>
  <c r="AI66" i="2"/>
  <c r="AI58" i="2"/>
  <c r="AI48" i="2"/>
  <c r="AI39" i="2"/>
  <c r="AI31" i="2"/>
  <c r="AI21" i="2"/>
  <c r="AI10" i="2"/>
  <c r="AI115" i="2"/>
  <c r="AI107" i="2"/>
  <c r="AI99" i="2"/>
  <c r="AI91" i="2"/>
  <c r="AI83" i="2"/>
  <c r="AI75" i="2"/>
  <c r="AI65" i="2"/>
  <c r="AI57" i="2"/>
  <c r="AI47" i="2"/>
  <c r="AI38" i="2"/>
  <c r="AI30" i="2"/>
  <c r="AI20" i="2"/>
  <c r="AI113" i="2"/>
  <c r="AI105" i="2"/>
  <c r="AI97" i="2"/>
  <c r="AI89" i="2"/>
  <c r="AI81" i="2"/>
  <c r="AI73" i="2"/>
  <c r="AI63" i="2"/>
  <c r="AI55" i="2"/>
  <c r="AI44" i="2"/>
  <c r="AI36" i="2"/>
  <c r="AI28" i="2"/>
  <c r="AI17" i="2"/>
  <c r="AI7" i="2"/>
  <c r="AI121" i="2"/>
  <c r="AI104" i="2"/>
  <c r="AI96" i="2"/>
  <c r="AI88" i="2"/>
  <c r="AI80" i="2"/>
  <c r="AI120" i="2"/>
  <c r="AI90" i="2"/>
  <c r="AI70" i="2"/>
  <c r="AI52" i="2"/>
  <c r="AI34" i="2"/>
  <c r="AI13" i="2"/>
  <c r="AI111" i="2"/>
  <c r="AI87" i="2"/>
  <c r="AI68" i="2"/>
  <c r="AI50" i="2"/>
  <c r="AI33" i="2"/>
  <c r="AI12" i="2"/>
  <c r="AI106" i="2"/>
  <c r="AI86" i="2"/>
  <c r="AI64" i="2"/>
  <c r="AI46" i="2"/>
  <c r="AI29" i="2"/>
  <c r="AI9" i="2"/>
  <c r="AI103" i="2"/>
  <c r="AI82" i="2"/>
  <c r="AI6" i="2"/>
  <c r="AI62" i="2"/>
  <c r="AI98" i="2"/>
  <c r="AI61" i="2"/>
  <c r="AI35" i="2"/>
  <c r="AI95" i="2"/>
  <c r="AI60" i="2"/>
  <c r="AI26" i="2"/>
  <c r="AI94" i="2"/>
  <c r="AI56" i="2"/>
  <c r="AI25" i="2"/>
  <c r="AI79" i="2"/>
  <c r="AI53" i="2"/>
  <c r="AI24" i="2"/>
  <c r="AI123" i="2"/>
  <c r="AI78" i="2"/>
  <c r="AI43" i="2"/>
  <c r="AI19" i="2"/>
  <c r="AI122" i="2"/>
  <c r="AI74" i="2"/>
  <c r="AI42" i="2"/>
  <c r="AI14" i="2"/>
  <c r="AI114" i="2"/>
  <c r="AI72" i="2"/>
  <c r="AI41" i="2"/>
  <c r="AI8" i="2"/>
  <c r="AI102" i="2"/>
  <c r="AI37" i="2"/>
  <c r="AG118" i="2"/>
  <c r="AG109" i="2"/>
  <c r="AG101" i="2"/>
  <c r="AG93" i="2"/>
  <c r="AG85" i="2"/>
  <c r="AG77" i="2"/>
  <c r="AG67" i="2"/>
  <c r="AG59" i="2"/>
  <c r="AG49" i="2"/>
  <c r="AG40" i="2"/>
  <c r="AG32" i="2"/>
  <c r="AG120" i="2"/>
  <c r="AG102" i="2"/>
  <c r="AG92" i="2"/>
  <c r="AG83" i="2"/>
  <c r="AG74" i="2"/>
  <c r="AG63" i="2"/>
  <c r="AG53" i="2"/>
  <c r="AG42" i="2"/>
  <c r="AG33" i="2"/>
  <c r="AG123" i="2"/>
  <c r="AG111" i="2"/>
  <c r="AG100" i="2"/>
  <c r="AG91" i="2"/>
  <c r="AG82" i="2"/>
  <c r="AG73" i="2"/>
  <c r="AG62" i="2"/>
  <c r="AG52" i="2"/>
  <c r="AG41" i="2"/>
  <c r="AG31" i="2"/>
  <c r="AG122" i="2"/>
  <c r="AG108" i="2"/>
  <c r="AG99" i="2"/>
  <c r="AG90" i="2"/>
  <c r="AG81" i="2"/>
  <c r="AG72" i="2"/>
  <c r="AG61" i="2"/>
  <c r="AG50" i="2"/>
  <c r="AG39" i="2"/>
  <c r="AG30" i="2"/>
  <c r="AG84" i="2"/>
  <c r="AG97" i="2"/>
  <c r="AG121" i="2"/>
  <c r="AG96" i="2"/>
  <c r="AG80" i="2"/>
  <c r="AG65" i="2"/>
  <c r="AG47" i="2"/>
  <c r="AG34" i="2"/>
  <c r="AG107" i="2"/>
  <c r="AG95" i="2"/>
  <c r="AG79" i="2"/>
  <c r="AG64" i="2"/>
  <c r="AG46" i="2"/>
  <c r="AG29" i="2"/>
  <c r="AG106" i="2"/>
  <c r="AG94" i="2"/>
  <c r="AG78" i="2"/>
  <c r="AG60" i="2"/>
  <c r="AG44" i="2"/>
  <c r="AG28" i="2"/>
  <c r="AG105" i="2"/>
  <c r="AG89" i="2"/>
  <c r="AG76" i="2"/>
  <c r="AG58" i="2"/>
  <c r="AG43" i="2"/>
  <c r="AG26" i="2"/>
  <c r="AG116" i="2"/>
  <c r="AG104" i="2"/>
  <c r="AG88" i="2"/>
  <c r="AG75" i="2"/>
  <c r="AG57" i="2"/>
  <c r="AG38" i="2"/>
  <c r="AG115" i="2"/>
  <c r="AG103" i="2"/>
  <c r="AG87" i="2"/>
  <c r="AG70" i="2"/>
  <c r="AG56" i="2"/>
  <c r="AG37" i="2"/>
  <c r="AG114" i="2"/>
  <c r="AG98" i="2"/>
  <c r="AG86" i="2"/>
  <c r="AG68" i="2"/>
  <c r="AG55" i="2"/>
  <c r="AG36" i="2"/>
  <c r="AG113" i="2"/>
  <c r="AG66" i="2"/>
  <c r="AG48" i="2"/>
  <c r="AG35" i="2"/>
  <c r="AI261" i="2"/>
  <c r="AI250" i="2"/>
  <c r="AI243" i="2"/>
  <c r="AI235" i="2"/>
  <c r="AI227" i="2"/>
  <c r="AI219" i="2"/>
  <c r="AI210" i="2"/>
  <c r="AI202" i="2"/>
  <c r="AI193" i="2"/>
  <c r="AI184" i="2"/>
  <c r="AI175" i="2"/>
  <c r="AI167" i="2"/>
  <c r="AI157" i="2"/>
  <c r="AI143" i="2"/>
  <c r="AI260" i="2"/>
  <c r="AI258" i="2"/>
  <c r="AI242" i="2"/>
  <c r="AI234" i="2"/>
  <c r="AI226" i="2"/>
  <c r="AI218" i="2"/>
  <c r="AI209" i="2"/>
  <c r="AI200" i="2"/>
  <c r="AI192" i="2"/>
  <c r="AI183" i="2"/>
  <c r="AI174" i="2"/>
  <c r="AI166" i="2"/>
  <c r="AI156" i="2"/>
  <c r="AI142" i="2"/>
  <c r="AI259" i="2"/>
  <c r="AI257" i="2"/>
  <c r="AI241" i="2"/>
  <c r="AI233" i="2"/>
  <c r="AI225" i="2"/>
  <c r="AI217" i="2"/>
  <c r="AI208" i="2"/>
  <c r="AI199" i="2"/>
  <c r="AI191" i="2"/>
  <c r="AI182" i="2"/>
  <c r="AI173" i="2"/>
  <c r="AI165" i="2"/>
  <c r="AI153" i="2"/>
  <c r="AI141" i="2"/>
  <c r="AI254" i="2"/>
  <c r="AI247" i="2"/>
  <c r="AI239" i="2"/>
  <c r="AI231" i="2"/>
  <c r="AI223" i="2"/>
  <c r="AI215" i="2"/>
  <c r="AI206" i="2"/>
  <c r="AI197" i="2"/>
  <c r="AI189" i="2"/>
  <c r="AI180" i="2"/>
  <c r="AI171" i="2"/>
  <c r="AI163" i="2"/>
  <c r="AI152" i="2"/>
  <c r="AI139" i="2"/>
  <c r="AI253" i="2"/>
  <c r="AI246" i="2"/>
  <c r="AI238" i="2"/>
  <c r="AI230" i="2"/>
  <c r="AI222" i="2"/>
  <c r="AI214" i="2"/>
  <c r="AI205" i="2"/>
  <c r="AI196" i="2"/>
  <c r="AI188" i="2"/>
  <c r="AI179" i="2"/>
  <c r="AI170" i="2"/>
  <c r="AI162" i="2"/>
  <c r="AI150" i="2"/>
  <c r="AI138" i="2"/>
  <c r="AI255" i="2"/>
  <c r="AI236" i="2"/>
  <c r="AI190" i="2"/>
  <c r="AI168" i="2"/>
  <c r="AI251" i="2"/>
  <c r="AI229" i="2"/>
  <c r="AI207" i="2"/>
  <c r="AI186" i="2"/>
  <c r="AI161" i="2"/>
  <c r="AI244" i="2"/>
  <c r="AI221" i="2"/>
  <c r="AI198" i="2"/>
  <c r="AI176" i="2"/>
  <c r="AI145" i="2"/>
  <c r="AI240" i="2"/>
  <c r="AI220" i="2"/>
  <c r="AI195" i="2"/>
  <c r="AI172" i="2"/>
  <c r="AI144" i="2"/>
  <c r="AI237" i="2"/>
  <c r="AI216" i="2"/>
  <c r="AI194" i="2"/>
  <c r="AI169" i="2"/>
  <c r="AI140" i="2"/>
  <c r="AI212" i="2"/>
  <c r="AI137" i="2"/>
  <c r="AI224" i="2"/>
  <c r="AI158" i="2"/>
  <c r="AI211" i="2"/>
  <c r="AI154" i="2"/>
  <c r="AI204" i="2"/>
  <c r="AI252" i="2"/>
  <c r="AI203" i="2"/>
  <c r="AI248" i="2"/>
  <c r="AI187" i="2"/>
  <c r="AI245" i="2"/>
  <c r="AI181" i="2"/>
  <c r="AI232" i="2"/>
  <c r="AI178" i="2"/>
  <c r="AI228" i="2"/>
  <c r="AI164" i="2"/>
  <c r="AG260" i="2"/>
  <c r="AG258" i="2"/>
  <c r="AG242" i="2"/>
  <c r="AG234" i="2"/>
  <c r="AG226" i="2"/>
  <c r="AG218" i="2"/>
  <c r="AG209" i="2"/>
  <c r="AG200" i="2"/>
  <c r="AG192" i="2"/>
  <c r="AG183" i="2"/>
  <c r="AG174" i="2"/>
  <c r="AG166" i="2"/>
  <c r="AG156" i="2"/>
  <c r="AG142" i="2"/>
  <c r="AG259" i="2"/>
  <c r="AG257" i="2"/>
  <c r="AG241" i="2"/>
  <c r="AG233" i="2"/>
  <c r="AG225" i="2"/>
  <c r="AG217" i="2"/>
  <c r="AG208" i="2"/>
  <c r="AG199" i="2"/>
  <c r="AG191" i="2"/>
  <c r="AG182" i="2"/>
  <c r="AG173" i="2"/>
  <c r="AG165" i="2"/>
  <c r="AG153" i="2"/>
  <c r="AG141" i="2"/>
  <c r="AG255" i="2"/>
  <c r="AG248" i="2"/>
  <c r="AG240" i="2"/>
  <c r="AG232" i="2"/>
  <c r="AG224" i="2"/>
  <c r="AG216" i="2"/>
  <c r="AG207" i="2"/>
  <c r="AG198" i="2"/>
  <c r="AG190" i="2"/>
  <c r="AG181" i="2"/>
  <c r="AG172" i="2"/>
  <c r="AG164" i="2"/>
  <c r="AG154" i="2"/>
  <c r="AG140" i="2"/>
  <c r="AG253" i="2"/>
  <c r="AG246" i="2"/>
  <c r="AG238" i="2"/>
  <c r="AG230" i="2"/>
  <c r="AG222" i="2"/>
  <c r="AG214" i="2"/>
  <c r="AG205" i="2"/>
  <c r="AG196" i="2"/>
  <c r="AG188" i="2"/>
  <c r="AG179" i="2"/>
  <c r="AG170" i="2"/>
  <c r="AG162" i="2"/>
  <c r="AG150" i="2"/>
  <c r="AG138" i="2"/>
  <c r="AG252" i="2"/>
  <c r="AG245" i="2"/>
  <c r="AG237" i="2"/>
  <c r="AG229" i="2"/>
  <c r="AG221" i="2"/>
  <c r="AG212" i="2"/>
  <c r="AG204" i="2"/>
  <c r="AG195" i="2"/>
  <c r="AG187" i="2"/>
  <c r="AG178" i="2"/>
  <c r="AG169" i="2"/>
  <c r="AG161" i="2"/>
  <c r="AG145" i="2"/>
  <c r="AG137" i="2"/>
  <c r="AG194" i="2"/>
  <c r="AG254" i="2"/>
  <c r="AG235" i="2"/>
  <c r="AG211" i="2"/>
  <c r="AG227" i="2"/>
  <c r="AG203" i="2"/>
  <c r="AG180" i="2"/>
  <c r="AG157" i="2"/>
  <c r="AG244" i="2"/>
  <c r="AG223" i="2"/>
  <c r="AG202" i="2"/>
  <c r="AG176" i="2"/>
  <c r="AG152" i="2"/>
  <c r="AG243" i="2"/>
  <c r="AG220" i="2"/>
  <c r="AG197" i="2"/>
  <c r="AG175" i="2"/>
  <c r="AG144" i="2"/>
  <c r="AG239" i="2"/>
  <c r="AG219" i="2"/>
  <c r="AG171" i="2"/>
  <c r="AG143" i="2"/>
  <c r="AG215" i="2"/>
  <c r="AG167" i="2"/>
  <c r="AG210" i="2"/>
  <c r="AG163" i="2"/>
  <c r="AG261" i="2"/>
  <c r="AG206" i="2"/>
  <c r="AG158" i="2"/>
  <c r="AG251" i="2"/>
  <c r="AG193" i="2"/>
  <c r="AG139" i="2"/>
  <c r="AG250" i="2"/>
  <c r="AG189" i="2"/>
  <c r="AG236" i="2"/>
  <c r="AG186" i="2"/>
  <c r="AG231" i="2"/>
  <c r="AG184" i="2"/>
  <c r="AG228" i="2"/>
  <c r="AG168" i="2"/>
  <c r="AI136" i="2"/>
  <c r="AG136" i="2"/>
  <c r="AJ261" i="2"/>
  <c r="AG19" i="2"/>
  <c r="AG8" i="2"/>
  <c r="AG17" i="2"/>
  <c r="AG7" i="2"/>
  <c r="AG14" i="2"/>
  <c r="AG25" i="2"/>
  <c r="AG13" i="2"/>
  <c r="AG24" i="2"/>
  <c r="AG12" i="2"/>
  <c r="AG22" i="2"/>
  <c r="AG11" i="2"/>
  <c r="AG21" i="2"/>
  <c r="AG10" i="2"/>
  <c r="AG20" i="2"/>
  <c r="AG9" i="2"/>
  <c r="AG6" i="2"/>
  <c r="AL248" i="2"/>
  <c r="AL171" i="2"/>
  <c r="AP259" i="2"/>
  <c r="AP258" i="2"/>
  <c r="AP257" i="2"/>
  <c r="AP247" i="2"/>
  <c r="AP246" i="2"/>
  <c r="AP245" i="2"/>
  <c r="AP244" i="2"/>
  <c r="AP243" i="2"/>
  <c r="AP242" i="2"/>
  <c r="AP241" i="2"/>
  <c r="AP240" i="2"/>
  <c r="AP239" i="2"/>
  <c r="AP237" i="2"/>
  <c r="AP236" i="2"/>
  <c r="AP235" i="2"/>
  <c r="AP232" i="2"/>
  <c r="AP231" i="2"/>
  <c r="AP230" i="2"/>
  <c r="AP229" i="2"/>
  <c r="AP216" i="2"/>
  <c r="AP214" i="2"/>
  <c r="AP211" i="2"/>
  <c r="AP210" i="2"/>
  <c r="AP209" i="2"/>
  <c r="AP208" i="2"/>
  <c r="AP205" i="2"/>
  <c r="AP203" i="2"/>
  <c r="AP202" i="2"/>
  <c r="AP200" i="2"/>
  <c r="AP198" i="2"/>
  <c r="AP195" i="2"/>
  <c r="AP192" i="2"/>
  <c r="AP191" i="2"/>
  <c r="AP190" i="2"/>
  <c r="AP189" i="2"/>
  <c r="AP188" i="2"/>
  <c r="AP187" i="2"/>
  <c r="AP184" i="2"/>
  <c r="AP180" i="2"/>
  <c r="AP179" i="2"/>
  <c r="AP176" i="2"/>
  <c r="AP175" i="2"/>
  <c r="AP172" i="2"/>
  <c r="AP170" i="2"/>
  <c r="AP167" i="2"/>
  <c r="AP166" i="2"/>
  <c r="AP165" i="2"/>
  <c r="AP164" i="2"/>
  <c r="AP163" i="2"/>
  <c r="AP161" i="2"/>
  <c r="AP157" i="2"/>
  <c r="AP153" i="2"/>
  <c r="AP152" i="2"/>
  <c r="AP145" i="2"/>
  <c r="AP144" i="2"/>
  <c r="AP143" i="2"/>
  <c r="AP142" i="2"/>
  <c r="AP141" i="2"/>
  <c r="AP140" i="2"/>
  <c r="AP139" i="2"/>
  <c r="AP138" i="2"/>
  <c r="AP137" i="2"/>
  <c r="AN194" i="2"/>
  <c r="AL194" i="2"/>
  <c r="AN171" i="2"/>
  <c r="AL207" i="2"/>
  <c r="AP171" i="2" l="1"/>
  <c r="AP194" i="2"/>
  <c r="AP6" i="2"/>
  <c r="AV5" i="2"/>
  <c r="AL63" i="2"/>
  <c r="AP101" i="2" l="1"/>
  <c r="AP97" i="2"/>
  <c r="AN248" i="2"/>
  <c r="AP248" i="2" s="1"/>
  <c r="AL238" i="2"/>
  <c r="AN233" i="2"/>
  <c r="AL233" i="2"/>
  <c r="AN228" i="2"/>
  <c r="AL228" i="2"/>
  <c r="AN207" i="2"/>
  <c r="AP207" i="2" s="1"/>
  <c r="AN186" i="2"/>
  <c r="AL186" i="2"/>
  <c r="AN181" i="2"/>
  <c r="AL181" i="2"/>
  <c r="AN178" i="2"/>
  <c r="AL178" i="2"/>
  <c r="AN162" i="2"/>
  <c r="AL162" i="2"/>
  <c r="AN156" i="2"/>
  <c r="AL156" i="2"/>
  <c r="AP122" i="2"/>
  <c r="AP121" i="2"/>
  <c r="AN111" i="2"/>
  <c r="AL111" i="2"/>
  <c r="AP109" i="2"/>
  <c r="AP108" i="2"/>
  <c r="AP107" i="2"/>
  <c r="AP106" i="2"/>
  <c r="AP105" i="2"/>
  <c r="AP104" i="2"/>
  <c r="AP103" i="2"/>
  <c r="AN102" i="2"/>
  <c r="AL102" i="2"/>
  <c r="AP100" i="2"/>
  <c r="AP99" i="2"/>
  <c r="AN98" i="2"/>
  <c r="AL98" i="2"/>
  <c r="AP96" i="2"/>
  <c r="AP95" i="2"/>
  <c r="AP94" i="2"/>
  <c r="AN93" i="2"/>
  <c r="AL93" i="2"/>
  <c r="AP90" i="2"/>
  <c r="AP89" i="2"/>
  <c r="AP86" i="2"/>
  <c r="AP85" i="2"/>
  <c r="AP80" i="2"/>
  <c r="AP79" i="2"/>
  <c r="AP78" i="2"/>
  <c r="AP77" i="2"/>
  <c r="AN76" i="2"/>
  <c r="AL76" i="2"/>
  <c r="AP74" i="2"/>
  <c r="AP72" i="2"/>
  <c r="AP70" i="2"/>
  <c r="AP66" i="2"/>
  <c r="AP64" i="2"/>
  <c r="AN63" i="2"/>
  <c r="AP60" i="2"/>
  <c r="AP59" i="2"/>
  <c r="AP58" i="2"/>
  <c r="AP57" i="2"/>
  <c r="AN55" i="2"/>
  <c r="AL55" i="2"/>
  <c r="AN49" i="2"/>
  <c r="AL49" i="2"/>
  <c r="AP48" i="2"/>
  <c r="AP47" i="2"/>
  <c r="AN46" i="2"/>
  <c r="AL46" i="2"/>
  <c r="AP44" i="2"/>
  <c r="AP43" i="2"/>
  <c r="AP41" i="2"/>
  <c r="AN40" i="2"/>
  <c r="AL40" i="2"/>
  <c r="AP39" i="2"/>
  <c r="AP35" i="2"/>
  <c r="AP34" i="2"/>
  <c r="AP33" i="2"/>
  <c r="AP32" i="2"/>
  <c r="AN31" i="2"/>
  <c r="AL31" i="2"/>
  <c r="AP30" i="2"/>
  <c r="AP25" i="2"/>
  <c r="AN24" i="2"/>
  <c r="AP21" i="2"/>
  <c r="AP17" i="2"/>
  <c r="AP14" i="2"/>
  <c r="AP13" i="2"/>
  <c r="AP12" i="2"/>
  <c r="AP11" i="2"/>
  <c r="AP10" i="2"/>
  <c r="AP9" i="2"/>
  <c r="AP8" i="2"/>
  <c r="AP7" i="2"/>
  <c r="AH7" i="1"/>
  <c r="AH14" i="1"/>
  <c r="AH13" i="1"/>
  <c r="AH12" i="1"/>
  <c r="AH11" i="1"/>
  <c r="AH10" i="1"/>
  <c r="AH9" i="1"/>
  <c r="AH8" i="1"/>
  <c r="AK14" i="1"/>
  <c r="AJ14" i="1"/>
  <c r="AJ13" i="1"/>
  <c r="AJ12" i="1"/>
  <c r="AJ11" i="1"/>
  <c r="AJ10" i="1"/>
  <c r="AJ9" i="1"/>
  <c r="AJ8" i="1"/>
  <c r="AJ7" i="1"/>
  <c r="AP6" i="1"/>
  <c r="AP178" i="2" l="1"/>
  <c r="AP233" i="2"/>
  <c r="AP181" i="2"/>
  <c r="AP186" i="2"/>
  <c r="AP162" i="2"/>
  <c r="AP238" i="2"/>
  <c r="AP228" i="2"/>
  <c r="AN261" i="2"/>
  <c r="AL261" i="2"/>
  <c r="AP156" i="2"/>
  <c r="AL123" i="2"/>
  <c r="AM96" i="2" s="1"/>
  <c r="AP40" i="2"/>
  <c r="AN123" i="2"/>
  <c r="AP31" i="2"/>
  <c r="AP24" i="2"/>
  <c r="AP49" i="2"/>
  <c r="AP76" i="2"/>
  <c r="AP111" i="2"/>
  <c r="AP93" i="2"/>
  <c r="AP98" i="2"/>
  <c r="AP63" i="2"/>
  <c r="AP102" i="2"/>
  <c r="AP46" i="2"/>
  <c r="AK28" i="1"/>
  <c r="AK27" i="1"/>
  <c r="AK26" i="1"/>
  <c r="AK25" i="1"/>
  <c r="AK24" i="1"/>
  <c r="AK23" i="1"/>
  <c r="AK22" i="1"/>
  <c r="AK21" i="1"/>
  <c r="AK13" i="1"/>
  <c r="AK12" i="1"/>
  <c r="AK11" i="1"/>
  <c r="AK10" i="1"/>
  <c r="AK9" i="1"/>
  <c r="AK8" i="1"/>
  <c r="AK7" i="1"/>
  <c r="AM66" i="2" l="1"/>
  <c r="AM28" i="2"/>
  <c r="AM43" i="2"/>
  <c r="AM62" i="2"/>
  <c r="AM74" i="2"/>
  <c r="AO260" i="2"/>
  <c r="AM29" i="2"/>
  <c r="AM80" i="2"/>
  <c r="AM105" i="2"/>
  <c r="AM44" i="2"/>
  <c r="AM102" i="2"/>
  <c r="AM19" i="2"/>
  <c r="AM101" i="2"/>
  <c r="AM120" i="2"/>
  <c r="AM88" i="2"/>
  <c r="AM7" i="2"/>
  <c r="AM50" i="2"/>
  <c r="AM35" i="2"/>
  <c r="AM24" i="2"/>
  <c r="AM63" i="2"/>
  <c r="AM65" i="2"/>
  <c r="AM21" i="2"/>
  <c r="AM81" i="2"/>
  <c r="AM104" i="2"/>
  <c r="AO188" i="2"/>
  <c r="AO216" i="2"/>
  <c r="AO261" i="2"/>
  <c r="AO223" i="2"/>
  <c r="AO161" i="2"/>
  <c r="AO170" i="2"/>
  <c r="AO143" i="2"/>
  <c r="AO183" i="2"/>
  <c r="AO215" i="2"/>
  <c r="AO257" i="2"/>
  <c r="AO162" i="2"/>
  <c r="AO193" i="2"/>
  <c r="AO141" i="2"/>
  <c r="AO165" i="2"/>
  <c r="AO200" i="2"/>
  <c r="AO233" i="2"/>
  <c r="AO136" i="2"/>
  <c r="AO180" i="2"/>
  <c r="AO246" i="2"/>
  <c r="AO179" i="2"/>
  <c r="AO205" i="2"/>
  <c r="AO237" i="2"/>
  <c r="AO153" i="2"/>
  <c r="AO189" i="2"/>
  <c r="AO211" i="2"/>
  <c r="AO206" i="2"/>
  <c r="AO230" i="2"/>
  <c r="AO186" i="2"/>
  <c r="AO239" i="2"/>
  <c r="AO142" i="2"/>
  <c r="AO210" i="2"/>
  <c r="AO238" i="2"/>
  <c r="AO207" i="2"/>
  <c r="AO137" i="2"/>
  <c r="AO187" i="2"/>
  <c r="AO139" i="2"/>
  <c r="AO169" i="2"/>
  <c r="AO196" i="2"/>
  <c r="AO219" i="2"/>
  <c r="AO241" i="2"/>
  <c r="AO144" i="2"/>
  <c r="AO175" i="2"/>
  <c r="AO197" i="2"/>
  <c r="AO224" i="2"/>
  <c r="AO176" i="2"/>
  <c r="AO231" i="2"/>
  <c r="AO138" i="2"/>
  <c r="AO203" i="2"/>
  <c r="AO227" i="2"/>
  <c r="AO247" i="2"/>
  <c r="AO171" i="2"/>
  <c r="AO168" i="2"/>
  <c r="AO218" i="2"/>
  <c r="AO182" i="2"/>
  <c r="AO236" i="2"/>
  <c r="AO156" i="2"/>
  <c r="AO152" i="2"/>
  <c r="AO173" i="2"/>
  <c r="AO192" i="2"/>
  <c r="AO209" i="2"/>
  <c r="AO229" i="2"/>
  <c r="AO245" i="2"/>
  <c r="AO140" i="2"/>
  <c r="AO166" i="2"/>
  <c r="AO184" i="2"/>
  <c r="AO202" i="2"/>
  <c r="AO220" i="2"/>
  <c r="AO242" i="2"/>
  <c r="AO194" i="2"/>
  <c r="AO221" i="2"/>
  <c r="AO243" i="2"/>
  <c r="AO167" i="2"/>
  <c r="AO164" i="2"/>
  <c r="AO199" i="2"/>
  <c r="AO222" i="2"/>
  <c r="AO204" i="2"/>
  <c r="AO240" i="2"/>
  <c r="AO145" i="2"/>
  <c r="AO181" i="2"/>
  <c r="AO150" i="2"/>
  <c r="AO172" i="2"/>
  <c r="AO191" i="2"/>
  <c r="AO208" i="2"/>
  <c r="AO228" i="2"/>
  <c r="AO244" i="2"/>
  <c r="AO234" i="2"/>
  <c r="AO258" i="2"/>
  <c r="AO198" i="2"/>
  <c r="AO217" i="2"/>
  <c r="AO235" i="2"/>
  <c r="AO259" i="2"/>
  <c r="AO163" i="2"/>
  <c r="AO190" i="2"/>
  <c r="AO157" i="2"/>
  <c r="AO178" i="2"/>
  <c r="AO195" i="2"/>
  <c r="AO214" i="2"/>
  <c r="AO232" i="2"/>
  <c r="AO248" i="2"/>
  <c r="AM260" i="2"/>
  <c r="AM248" i="2"/>
  <c r="AM244" i="2"/>
  <c r="AM240" i="2"/>
  <c r="AM236" i="2"/>
  <c r="AM232" i="2"/>
  <c r="AM228" i="2"/>
  <c r="AM222" i="2"/>
  <c r="AM218" i="2"/>
  <c r="AM214" i="2"/>
  <c r="AM208" i="2"/>
  <c r="AM204" i="2"/>
  <c r="AM199" i="2"/>
  <c r="AM195" i="2"/>
  <c r="AM191" i="2"/>
  <c r="AM187" i="2"/>
  <c r="AM182" i="2"/>
  <c r="AM178" i="2"/>
  <c r="AM172" i="2"/>
  <c r="AM168" i="2"/>
  <c r="AM164" i="2"/>
  <c r="AM157" i="2"/>
  <c r="AM150" i="2"/>
  <c r="AM142" i="2"/>
  <c r="AM138" i="2"/>
  <c r="AM247" i="2"/>
  <c r="AM243" i="2"/>
  <c r="AM235" i="2"/>
  <c r="AM231" i="2"/>
  <c r="AM227" i="2"/>
  <c r="AM211" i="2"/>
  <c r="AM207" i="2"/>
  <c r="AM198" i="2"/>
  <c r="AM194" i="2"/>
  <c r="AM181" i="2"/>
  <c r="AM176" i="2"/>
  <c r="AM167" i="2"/>
  <c r="AM145" i="2"/>
  <c r="AM141" i="2"/>
  <c r="AM258" i="2"/>
  <c r="AM238" i="2"/>
  <c r="AM224" i="2"/>
  <c r="AM210" i="2"/>
  <c r="AM197" i="2"/>
  <c r="AM193" i="2"/>
  <c r="AM170" i="2"/>
  <c r="AM144" i="2"/>
  <c r="AM259" i="2"/>
  <c r="AM217" i="2"/>
  <c r="AM190" i="2"/>
  <c r="AM230" i="2"/>
  <c r="AM206" i="2"/>
  <c r="AM189" i="2"/>
  <c r="AM175" i="2"/>
  <c r="AM162" i="2"/>
  <c r="AM136" i="2"/>
  <c r="AM242" i="2"/>
  <c r="AM216" i="2"/>
  <c r="AM180" i="2"/>
  <c r="AM153" i="2"/>
  <c r="AM261" i="2"/>
  <c r="AM257" i="2"/>
  <c r="AM245" i="2"/>
  <c r="AM241" i="2"/>
  <c r="AM237" i="2"/>
  <c r="AM233" i="2"/>
  <c r="AM229" i="2"/>
  <c r="AM223" i="2"/>
  <c r="AM219" i="2"/>
  <c r="AM215" i="2"/>
  <c r="AM209" i="2"/>
  <c r="AM205" i="2"/>
  <c r="AM200" i="2"/>
  <c r="AM196" i="2"/>
  <c r="AM192" i="2"/>
  <c r="AM188" i="2"/>
  <c r="AM183" i="2"/>
  <c r="AM179" i="2"/>
  <c r="AM173" i="2"/>
  <c r="AM169" i="2"/>
  <c r="AM165" i="2"/>
  <c r="AM161" i="2"/>
  <c r="AM152" i="2"/>
  <c r="AM143" i="2"/>
  <c r="AM139" i="2"/>
  <c r="AM239" i="2"/>
  <c r="AM221" i="2"/>
  <c r="AM203" i="2"/>
  <c r="AM186" i="2"/>
  <c r="AM171" i="2"/>
  <c r="AM163" i="2"/>
  <c r="AM137" i="2"/>
  <c r="AM246" i="2"/>
  <c r="AM234" i="2"/>
  <c r="AM220" i="2"/>
  <c r="AM202" i="2"/>
  <c r="AM184" i="2"/>
  <c r="AM166" i="2"/>
  <c r="AM140" i="2"/>
  <c r="AM156" i="2"/>
  <c r="AP261" i="2"/>
  <c r="AM99" i="2"/>
  <c r="AM49" i="2"/>
  <c r="AM32" i="2"/>
  <c r="AM95" i="2"/>
  <c r="AM5" i="2"/>
  <c r="AM86" i="2"/>
  <c r="AM48" i="2"/>
  <c r="AM30" i="2"/>
  <c r="AM106" i="2"/>
  <c r="AM11" i="2"/>
  <c r="AM90" i="2"/>
  <c r="AM25" i="2"/>
  <c r="AM10" i="2"/>
  <c r="AM12" i="2"/>
  <c r="AM47" i="2"/>
  <c r="AM6" i="2"/>
  <c r="AM87" i="2"/>
  <c r="AM67" i="2"/>
  <c r="AM78" i="2"/>
  <c r="AM9" i="2"/>
  <c r="AM72" i="2"/>
  <c r="AM73" i="2"/>
  <c r="AM17" i="2"/>
  <c r="AM108" i="2"/>
  <c r="AM93" i="2"/>
  <c r="AM111" i="2"/>
  <c r="AM31" i="2"/>
  <c r="AM34" i="2"/>
  <c r="AM46" i="2"/>
  <c r="AM36" i="2"/>
  <c r="AM52" i="2"/>
  <c r="AM53" i="2"/>
  <c r="AM55" i="2"/>
  <c r="AM85" i="2"/>
  <c r="AM57" i="2"/>
  <c r="AM64" i="2"/>
  <c r="AM75" i="2"/>
  <c r="AM56" i="2"/>
  <c r="AM70" i="2"/>
  <c r="AM33" i="2"/>
  <c r="AM109" i="2"/>
  <c r="AM94" i="2"/>
  <c r="AM103" i="2"/>
  <c r="AM13" i="2"/>
  <c r="AM121" i="2"/>
  <c r="AM14" i="2"/>
  <c r="AM97" i="2"/>
  <c r="AM77" i="2"/>
  <c r="AM89" i="2"/>
  <c r="AM68" i="2"/>
  <c r="AM79" i="2"/>
  <c r="AM38" i="2"/>
  <c r="AM122" i="2"/>
  <c r="AM98" i="2"/>
  <c r="AM107" i="2"/>
  <c r="AM20" i="2"/>
  <c r="AM100" i="2"/>
  <c r="AM58" i="2"/>
  <c r="AM39" i="2"/>
  <c r="AM123" i="2"/>
  <c r="AM8" i="2"/>
  <c r="AM41" i="2"/>
  <c r="AM76" i="2"/>
  <c r="AM59" i="2"/>
  <c r="AM60" i="2"/>
  <c r="AM40" i="2"/>
  <c r="AM61" i="2"/>
  <c r="AO121" i="2"/>
  <c r="AO108" i="2"/>
  <c r="AO104" i="2"/>
  <c r="AO100" i="2"/>
  <c r="AO96" i="2"/>
  <c r="AO90" i="2"/>
  <c r="AO86" i="2"/>
  <c r="AO79" i="2"/>
  <c r="AO75" i="2"/>
  <c r="AO70" i="2"/>
  <c r="AO65" i="2"/>
  <c r="AO61" i="2"/>
  <c r="AO57" i="2"/>
  <c r="AO52" i="2"/>
  <c r="AO47" i="2"/>
  <c r="AO41" i="2"/>
  <c r="AO36" i="2"/>
  <c r="AO32" i="2"/>
  <c r="AO28" i="2"/>
  <c r="AO20" i="2"/>
  <c r="AO13" i="2"/>
  <c r="AO9" i="2"/>
  <c r="AO5" i="2"/>
  <c r="AO120" i="2"/>
  <c r="AO107" i="2"/>
  <c r="AO103" i="2"/>
  <c r="AO99" i="2"/>
  <c r="AO95" i="2"/>
  <c r="AO89" i="2"/>
  <c r="AO85" i="2"/>
  <c r="AO78" i="2"/>
  <c r="AO74" i="2"/>
  <c r="AO68" i="2"/>
  <c r="AO64" i="2"/>
  <c r="AO60" i="2"/>
  <c r="AO56" i="2"/>
  <c r="AO50" i="2"/>
  <c r="AO46" i="2"/>
  <c r="AO40" i="2"/>
  <c r="AO35" i="2"/>
  <c r="AO31" i="2"/>
  <c r="AO25" i="2"/>
  <c r="AO19" i="2"/>
  <c r="AO12" i="2"/>
  <c r="AO8" i="2"/>
  <c r="AO123" i="2"/>
  <c r="AO111" i="2"/>
  <c r="AO106" i="2"/>
  <c r="AO102" i="2"/>
  <c r="AO98" i="2"/>
  <c r="AO94" i="2"/>
  <c r="AO88" i="2"/>
  <c r="AO81" i="2"/>
  <c r="AO77" i="2"/>
  <c r="AO73" i="2"/>
  <c r="AO67" i="2"/>
  <c r="AO63" i="2"/>
  <c r="AO59" i="2"/>
  <c r="AO55" i="2"/>
  <c r="AO49" i="2"/>
  <c r="AO44" i="2"/>
  <c r="AO39" i="2"/>
  <c r="AO34" i="2"/>
  <c r="AO30" i="2"/>
  <c r="AO17" i="2"/>
  <c r="AO11" i="2"/>
  <c r="AO7" i="2"/>
  <c r="AO122" i="2"/>
  <c r="AO109" i="2"/>
  <c r="AO105" i="2"/>
  <c r="AO101" i="2"/>
  <c r="AO97" i="2"/>
  <c r="AO93" i="2"/>
  <c r="AO87" i="2"/>
  <c r="AO80" i="2"/>
  <c r="AO76" i="2"/>
  <c r="AO72" i="2"/>
  <c r="AO66" i="2"/>
  <c r="AO62" i="2"/>
  <c r="AO58" i="2"/>
  <c r="AO53" i="2"/>
  <c r="AO48" i="2"/>
  <c r="AO43" i="2"/>
  <c r="AO38" i="2"/>
  <c r="AO33" i="2"/>
  <c r="AO29" i="2"/>
  <c r="AO21" i="2"/>
  <c r="AO14" i="2"/>
  <c r="AO10" i="2"/>
  <c r="AO6" i="2"/>
  <c r="AO24" i="2"/>
  <c r="AP123" i="2"/>
  <c r="AR248" i="2"/>
  <c r="AV259" i="2"/>
  <c r="AV258" i="2"/>
  <c r="AV257" i="2"/>
  <c r="AV247" i="2"/>
  <c r="AV246" i="2"/>
  <c r="AV245" i="2"/>
  <c r="AV244" i="2"/>
  <c r="AV243" i="2"/>
  <c r="AV242" i="2"/>
  <c r="AV241" i="2"/>
  <c r="AV240" i="2"/>
  <c r="AV239" i="2"/>
  <c r="AV237" i="2"/>
  <c r="AV236" i="2"/>
  <c r="AV235" i="2"/>
  <c r="AV234" i="2"/>
  <c r="AV232" i="2"/>
  <c r="AV231" i="2"/>
  <c r="AV230" i="2"/>
  <c r="AV229" i="2"/>
  <c r="AV227" i="2"/>
  <c r="AV224" i="2"/>
  <c r="AV223" i="2"/>
  <c r="AV222" i="2"/>
  <c r="AV221" i="2"/>
  <c r="AV220" i="2"/>
  <c r="AV219" i="2"/>
  <c r="AV218" i="2"/>
  <c r="AV217" i="2"/>
  <c r="AV216" i="2"/>
  <c r="AV215" i="2"/>
  <c r="AV214" i="2"/>
  <c r="AV211" i="2"/>
  <c r="AV210" i="2"/>
  <c r="AV209" i="2"/>
  <c r="AV208" i="2"/>
  <c r="AV206" i="2"/>
  <c r="AV205" i="2"/>
  <c r="AV204" i="2"/>
  <c r="AV203" i="2"/>
  <c r="AV202" i="2"/>
  <c r="AV199" i="2"/>
  <c r="AV198" i="2"/>
  <c r="AV197" i="2"/>
  <c r="AV196" i="2"/>
  <c r="AV195" i="2"/>
  <c r="AV193" i="2"/>
  <c r="AV192" i="2"/>
  <c r="AV190" i="2"/>
  <c r="AV189" i="2"/>
  <c r="AV188" i="2"/>
  <c r="AV184" i="2"/>
  <c r="AV183" i="2"/>
  <c r="AV182" i="2"/>
  <c r="AV180" i="2"/>
  <c r="AV179" i="2"/>
  <c r="AV176" i="2"/>
  <c r="AV175" i="2"/>
  <c r="AV173" i="2"/>
  <c r="AV172" i="2"/>
  <c r="AV170" i="2"/>
  <c r="AV169" i="2"/>
  <c r="AV168" i="2"/>
  <c r="AV167" i="2"/>
  <c r="AV166" i="2"/>
  <c r="AV165" i="2"/>
  <c r="AV164" i="2"/>
  <c r="AV163" i="2"/>
  <c r="AV161" i="2"/>
  <c r="AV157" i="2"/>
  <c r="AV153" i="2"/>
  <c r="AV152" i="2"/>
  <c r="AV150" i="2"/>
  <c r="AV145" i="2"/>
  <c r="AV144" i="2"/>
  <c r="AV143" i="2"/>
  <c r="AV142" i="2"/>
  <c r="AV141" i="2"/>
  <c r="AV140" i="2"/>
  <c r="AV139" i="2"/>
  <c r="AV138" i="2"/>
  <c r="AV137" i="2"/>
  <c r="AV136" i="2"/>
  <c r="AT207" i="2"/>
  <c r="AT194" i="2"/>
  <c r="AT186" i="2"/>
  <c r="AT181" i="2"/>
  <c r="AT171" i="2"/>
  <c r="AT162" i="2"/>
  <c r="AR162" i="2"/>
  <c r="AT156" i="2"/>
  <c r="AT178" i="2"/>
  <c r="AT228" i="2"/>
  <c r="AT233" i="2"/>
  <c r="AT238" i="2"/>
  <c r="AT248" i="2"/>
  <c r="AV122" i="2"/>
  <c r="AV121" i="2"/>
  <c r="AV109" i="2"/>
  <c r="AV108" i="2"/>
  <c r="AV107" i="2"/>
  <c r="AV106" i="2"/>
  <c r="AV105" i="2"/>
  <c r="AV104" i="2"/>
  <c r="AV103" i="2"/>
  <c r="AV100" i="2"/>
  <c r="AV99" i="2"/>
  <c r="AV96" i="2"/>
  <c r="AV95" i="2"/>
  <c r="AV94" i="2"/>
  <c r="AV90" i="2"/>
  <c r="AV89" i="2"/>
  <c r="AV87" i="2"/>
  <c r="AV86" i="2"/>
  <c r="AV85" i="2"/>
  <c r="AV81" i="2"/>
  <c r="AV80" i="2"/>
  <c r="AV79" i="2"/>
  <c r="AV78" i="2"/>
  <c r="AV77" i="2"/>
  <c r="AV74" i="2"/>
  <c r="AV72" i="2"/>
  <c r="AV70" i="2"/>
  <c r="AV67" i="2"/>
  <c r="AV66" i="2"/>
  <c r="AV65" i="2"/>
  <c r="AV64" i="2"/>
  <c r="AV61" i="2"/>
  <c r="AV60" i="2"/>
  <c r="AV59" i="2"/>
  <c r="AV58" i="2"/>
  <c r="AV57" i="2"/>
  <c r="AV48" i="2"/>
  <c r="AV47" i="2"/>
  <c r="AV44" i="2"/>
  <c r="AV43" i="2"/>
  <c r="AV41" i="2"/>
  <c r="AV39" i="2"/>
  <c r="AV36" i="2"/>
  <c r="AV35" i="2"/>
  <c r="AV34" i="2"/>
  <c r="AV33" i="2"/>
  <c r="AV32" i="2"/>
  <c r="AV30" i="2"/>
  <c r="AV29" i="2"/>
  <c r="AV25" i="2"/>
  <c r="AV21" i="2"/>
  <c r="AV20" i="2"/>
  <c r="AV19" i="2"/>
  <c r="AV17" i="2"/>
  <c r="AV14" i="2"/>
  <c r="AV13" i="2"/>
  <c r="AV12" i="2"/>
  <c r="AV11" i="2"/>
  <c r="AV10" i="2"/>
  <c r="AV9" i="2"/>
  <c r="AV8" i="2"/>
  <c r="AV7" i="2"/>
  <c r="AV6" i="2"/>
  <c r="AT46" i="2"/>
  <c r="AR93" i="2"/>
  <c r="AR63" i="2"/>
  <c r="AR46" i="2"/>
  <c r="AR40" i="2"/>
  <c r="AR194" i="2"/>
  <c r="AR238" i="2"/>
  <c r="AR233" i="2"/>
  <c r="AR228" i="2"/>
  <c r="AR207" i="2"/>
  <c r="AR186" i="2"/>
  <c r="AR181" i="2"/>
  <c r="AR178" i="2"/>
  <c r="AR171" i="2"/>
  <c r="AR156" i="2"/>
  <c r="AT111" i="2"/>
  <c r="AR111" i="2"/>
  <c r="AT102" i="2"/>
  <c r="AR102" i="2"/>
  <c r="AT98" i="2"/>
  <c r="AR98" i="2"/>
  <c r="AT93" i="2"/>
  <c r="AT76" i="2"/>
  <c r="AR76" i="2"/>
  <c r="AT63" i="2"/>
  <c r="AT55" i="2"/>
  <c r="AR55" i="2"/>
  <c r="AT49" i="2"/>
  <c r="AR49" i="2"/>
  <c r="AT40" i="2"/>
  <c r="AT31" i="2"/>
  <c r="AR31" i="2"/>
  <c r="AT24" i="2"/>
  <c r="AR24" i="2"/>
  <c r="AV162" i="2" l="1"/>
  <c r="AV40" i="2"/>
  <c r="AV93" i="2"/>
  <c r="AV233" i="2"/>
  <c r="AV186" i="2"/>
  <c r="AV228" i="2"/>
  <c r="AV194" i="2"/>
  <c r="AV178" i="2"/>
  <c r="AV171" i="2"/>
  <c r="AV238" i="2"/>
  <c r="AV156" i="2"/>
  <c r="AV181" i="2"/>
  <c r="AV248" i="2"/>
  <c r="AV207" i="2"/>
  <c r="AV102" i="2"/>
  <c r="AT261" i="2"/>
  <c r="AV63" i="2"/>
  <c r="AV111" i="2"/>
  <c r="AV24" i="2"/>
  <c r="AV31" i="2"/>
  <c r="AV76" i="2"/>
  <c r="AV46" i="2"/>
  <c r="AV49" i="2"/>
  <c r="AV98" i="2"/>
  <c r="AT123" i="2"/>
  <c r="AU5" i="2" s="1"/>
  <c r="AR123" i="2"/>
  <c r="AS5" i="2" s="1"/>
  <c r="AR261" i="2"/>
  <c r="AN14" i="1"/>
  <c r="AN13" i="1"/>
  <c r="AN12" i="1"/>
  <c r="AN11" i="1"/>
  <c r="AN10" i="1"/>
  <c r="AN9" i="1"/>
  <c r="AN8" i="1"/>
  <c r="AN7" i="1"/>
  <c r="AN6" i="1"/>
  <c r="AQ20" i="1"/>
  <c r="AN27" i="1"/>
  <c r="AW20" i="1"/>
  <c r="AT25" i="1"/>
  <c r="AQ14" i="1"/>
  <c r="AQ11" i="1"/>
  <c r="AQ7" i="1"/>
  <c r="AQ6" i="1"/>
  <c r="AP14" i="1"/>
  <c r="AP13" i="1"/>
  <c r="AP12" i="1"/>
  <c r="AP11" i="1"/>
  <c r="AP10" i="1"/>
  <c r="AP9" i="1"/>
  <c r="AP8" i="1"/>
  <c r="AP7" i="1"/>
  <c r="AQ27" i="1"/>
  <c r="AQ26" i="1"/>
  <c r="AQ25" i="1"/>
  <c r="AQ24" i="1"/>
  <c r="AQ23" i="1"/>
  <c r="AQ22" i="1"/>
  <c r="AQ21" i="1"/>
  <c r="AQ13" i="1"/>
  <c r="AQ12" i="1"/>
  <c r="AQ10" i="1"/>
  <c r="AQ9" i="1"/>
  <c r="AQ8" i="1"/>
  <c r="BB260" i="2"/>
  <c r="BB221" i="2"/>
  <c r="BB176" i="2"/>
  <c r="BB168" i="2"/>
  <c r="AZ178" i="2"/>
  <c r="AZ171" i="2"/>
  <c r="AZ162" i="2"/>
  <c r="AZ156" i="2"/>
  <c r="AZ248" i="2"/>
  <c r="AX248" i="2"/>
  <c r="AX228" i="2"/>
  <c r="AX207" i="2"/>
  <c r="AX171" i="2"/>
  <c r="AX156" i="2"/>
  <c r="AX194" i="2"/>
  <c r="AX178" i="2"/>
  <c r="AX238" i="2"/>
  <c r="AX233" i="2"/>
  <c r="AX186" i="2"/>
  <c r="AX181" i="2"/>
  <c r="BB247" i="2"/>
  <c r="BB245" i="2"/>
  <c r="BB214" i="2"/>
  <c r="BB211" i="2"/>
  <c r="BB199" i="2"/>
  <c r="BB152" i="2"/>
  <c r="BB150" i="2"/>
  <c r="BB140" i="2"/>
  <c r="BH237" i="2"/>
  <c r="BH235" i="2"/>
  <c r="BH229" i="2"/>
  <c r="BH230" i="2"/>
  <c r="BH231" i="2"/>
  <c r="BH166" i="2"/>
  <c r="BH167" i="2"/>
  <c r="BH198" i="2"/>
  <c r="BH227" i="2"/>
  <c r="BH140" i="2"/>
  <c r="BF248" i="2"/>
  <c r="BD248" i="2"/>
  <c r="BD238" i="2"/>
  <c r="BD233" i="2"/>
  <c r="BD228" i="2"/>
  <c r="BD171" i="2"/>
  <c r="BD162" i="2"/>
  <c r="BD156" i="2"/>
  <c r="BD181" i="2"/>
  <c r="BD194" i="2"/>
  <c r="BD186" i="2"/>
  <c r="BD207" i="2"/>
  <c r="BH216" i="2"/>
  <c r="BH214" i="2"/>
  <c r="BH247" i="2"/>
  <c r="BH245" i="2"/>
  <c r="BH244" i="2"/>
  <c r="BH211" i="2"/>
  <c r="BH173" i="2"/>
  <c r="BH170" i="2"/>
  <c r="BH161" i="2"/>
  <c r="BN140" i="2"/>
  <c r="BN150" i="2"/>
  <c r="BN152" i="2"/>
  <c r="BN153" i="2"/>
  <c r="BN229" i="2"/>
  <c r="BN230" i="2"/>
  <c r="BN231" i="2"/>
  <c r="BN234" i="2"/>
  <c r="BN235" i="2"/>
  <c r="BN236" i="2"/>
  <c r="BN237" i="2"/>
  <c r="BN239" i="2"/>
  <c r="BN240" i="2"/>
  <c r="BN241" i="2"/>
  <c r="BN242" i="2"/>
  <c r="BN243" i="2"/>
  <c r="BN244" i="2"/>
  <c r="BN245" i="2"/>
  <c r="BN246" i="2"/>
  <c r="BN247" i="2"/>
  <c r="BN257" i="2"/>
  <c r="BN259" i="2"/>
  <c r="BL248" i="2"/>
  <c r="BL238" i="2"/>
  <c r="BJ233" i="2"/>
  <c r="BJ228" i="2"/>
  <c r="BJ171" i="2"/>
  <c r="BJ156" i="2"/>
  <c r="BN223" i="2"/>
  <c r="BN222" i="2"/>
  <c r="BN218" i="2"/>
  <c r="BN206" i="2"/>
  <c r="BB136" i="2"/>
  <c r="BH259" i="2"/>
  <c r="BB258" i="2"/>
  <c r="BH246" i="2"/>
  <c r="BB246" i="2"/>
  <c r="BB244" i="2"/>
  <c r="BH243" i="2"/>
  <c r="BB243" i="2"/>
  <c r="BH242" i="2"/>
  <c r="BB242" i="2"/>
  <c r="BH241" i="2"/>
  <c r="BB241" i="2"/>
  <c r="BH240" i="2"/>
  <c r="BB240" i="2"/>
  <c r="BH239" i="2"/>
  <c r="BB239" i="2"/>
  <c r="BF238" i="2"/>
  <c r="AZ238" i="2"/>
  <c r="BB237" i="2"/>
  <c r="BH236" i="2"/>
  <c r="BB236" i="2"/>
  <c r="BB235" i="2"/>
  <c r="BL233" i="2"/>
  <c r="BF233" i="2"/>
  <c r="AZ233" i="2"/>
  <c r="BB231" i="2"/>
  <c r="BB230" i="2"/>
  <c r="BB229" i="2"/>
  <c r="BL228" i="2"/>
  <c r="BF228" i="2"/>
  <c r="AZ228" i="2"/>
  <c r="BB227" i="2"/>
  <c r="BH224" i="2"/>
  <c r="BB224" i="2"/>
  <c r="BB223" i="2"/>
  <c r="BN220" i="2"/>
  <c r="BN219" i="2"/>
  <c r="BN217" i="2"/>
  <c r="BN209" i="2"/>
  <c r="BH209" i="2"/>
  <c r="BB209" i="2"/>
  <c r="BN208" i="2"/>
  <c r="BH208" i="2"/>
  <c r="BB208" i="2"/>
  <c r="BF207" i="2"/>
  <c r="AZ207" i="2"/>
  <c r="BN204" i="2"/>
  <c r="BH204" i="2"/>
  <c r="BB204" i="2"/>
  <c r="BN203" i="2"/>
  <c r="BH203" i="2"/>
  <c r="BB203" i="2"/>
  <c r="BH202" i="2"/>
  <c r="BB202" i="2"/>
  <c r="BN198" i="2"/>
  <c r="BB198" i="2"/>
  <c r="BN196" i="2"/>
  <c r="BB196" i="2"/>
  <c r="BN195" i="2"/>
  <c r="BH195" i="2"/>
  <c r="BB195" i="2"/>
  <c r="AZ194" i="2"/>
  <c r="BB192" i="2"/>
  <c r="BN190" i="2"/>
  <c r="BH190" i="2"/>
  <c r="BB190" i="2"/>
  <c r="BN189" i="2"/>
  <c r="BH189" i="2"/>
  <c r="BB189" i="2"/>
  <c r="BN188" i="2"/>
  <c r="BH188" i="2"/>
  <c r="BB188" i="2"/>
  <c r="BL186" i="2"/>
  <c r="BJ186" i="2"/>
  <c r="BF186" i="2"/>
  <c r="AZ186" i="2"/>
  <c r="BN184" i="2"/>
  <c r="BH184" i="2"/>
  <c r="BB183" i="2"/>
  <c r="BB182" i="2"/>
  <c r="BL181" i="2"/>
  <c r="BJ181" i="2"/>
  <c r="BF181" i="2"/>
  <c r="AZ181" i="2"/>
  <c r="BN180" i="2"/>
  <c r="BH180" i="2"/>
  <c r="BB180" i="2"/>
  <c r="BN179" i="2"/>
  <c r="BH179" i="2"/>
  <c r="BB179" i="2"/>
  <c r="BL178" i="2"/>
  <c r="BJ178" i="2"/>
  <c r="BF178" i="2"/>
  <c r="BN175" i="2"/>
  <c r="BH175" i="2"/>
  <c r="BB175" i="2"/>
  <c r="BN172" i="2"/>
  <c r="BH172" i="2"/>
  <c r="BB172" i="2"/>
  <c r="BL171" i="2"/>
  <c r="BF171" i="2"/>
  <c r="BN169" i="2"/>
  <c r="BH169" i="2"/>
  <c r="BB169" i="2"/>
  <c r="BN166" i="2"/>
  <c r="BB166" i="2"/>
  <c r="BB165" i="2"/>
  <c r="BN164" i="2"/>
  <c r="BH164" i="2"/>
  <c r="BB164" i="2"/>
  <c r="BH163" i="2"/>
  <c r="BB163" i="2"/>
  <c r="BL162" i="2"/>
  <c r="BJ162" i="2"/>
  <c r="BF162" i="2"/>
  <c r="AX162" i="2"/>
  <c r="BN161" i="2"/>
  <c r="BB161" i="2"/>
  <c r="BN157" i="2"/>
  <c r="BH157" i="2"/>
  <c r="BB157" i="2"/>
  <c r="BL156" i="2"/>
  <c r="BF156" i="2"/>
  <c r="BH153" i="2"/>
  <c r="BH152" i="2"/>
  <c r="BH145" i="2"/>
  <c r="BB145" i="2"/>
  <c r="BN144" i="2"/>
  <c r="BH144" i="2"/>
  <c r="BB144" i="2"/>
  <c r="BN143" i="2"/>
  <c r="BH143" i="2"/>
  <c r="BB143" i="2"/>
  <c r="BN142" i="2"/>
  <c r="BH142" i="2"/>
  <c r="BB142" i="2"/>
  <c r="BN141" i="2"/>
  <c r="BH141" i="2"/>
  <c r="BB141" i="2"/>
  <c r="BN139" i="2"/>
  <c r="BH139" i="2"/>
  <c r="BB139" i="2"/>
  <c r="BN138" i="2"/>
  <c r="BH138" i="2"/>
  <c r="BB138" i="2"/>
  <c r="BN137" i="2"/>
  <c r="BH137" i="2"/>
  <c r="BB137" i="2"/>
  <c r="BH136" i="2"/>
  <c r="BH25" i="1"/>
  <c r="BF28" i="1"/>
  <c r="BB28" i="1"/>
  <c r="AV26" i="1"/>
  <c r="BI27" i="1"/>
  <c r="BC27" i="1"/>
  <c r="AW27" i="1"/>
  <c r="BI26" i="1"/>
  <c r="BC26" i="1"/>
  <c r="AW26" i="1"/>
  <c r="BI25" i="1"/>
  <c r="BC25" i="1"/>
  <c r="AW25" i="1"/>
  <c r="BI24" i="1"/>
  <c r="BC24" i="1"/>
  <c r="AW24" i="1"/>
  <c r="BI23" i="1"/>
  <c r="BC23" i="1"/>
  <c r="AW23" i="1"/>
  <c r="BI22" i="1"/>
  <c r="BC22" i="1"/>
  <c r="AW22" i="1"/>
  <c r="BI21" i="1"/>
  <c r="BC21" i="1"/>
  <c r="AW21" i="1"/>
  <c r="BI20" i="1"/>
  <c r="BC20" i="1"/>
  <c r="AZ111" i="2"/>
  <c r="AX111" i="2"/>
  <c r="AZ102" i="2"/>
  <c r="AX102" i="2"/>
  <c r="AZ98" i="2"/>
  <c r="AX98" i="2"/>
  <c r="AZ93" i="2"/>
  <c r="AX93" i="2"/>
  <c r="AZ76" i="2"/>
  <c r="AX76" i="2"/>
  <c r="AZ55" i="2"/>
  <c r="AX55" i="2"/>
  <c r="AY55" i="2" s="1"/>
  <c r="AZ63" i="2"/>
  <c r="AX63" i="2"/>
  <c r="AZ49" i="2"/>
  <c r="AX46" i="2"/>
  <c r="AZ46" i="2"/>
  <c r="AZ40" i="2"/>
  <c r="AX40" i="2"/>
  <c r="AZ31" i="2"/>
  <c r="AX31" i="2"/>
  <c r="AZ24" i="2"/>
  <c r="AU14" i="1"/>
  <c r="AV12" i="1" s="1"/>
  <c r="AW6" i="1"/>
  <c r="AY5" i="2"/>
  <c r="AW13" i="1"/>
  <c r="AW12" i="1"/>
  <c r="AW11" i="1"/>
  <c r="AW10" i="1"/>
  <c r="AW9" i="1"/>
  <c r="AW8" i="1"/>
  <c r="AW7" i="1"/>
  <c r="AT14" i="1"/>
  <c r="AT13" i="1"/>
  <c r="AT12" i="1"/>
  <c r="AT11" i="1"/>
  <c r="AT10" i="1"/>
  <c r="AT9" i="1"/>
  <c r="AT8" i="1"/>
  <c r="AT7" i="1"/>
  <c r="AT6" i="1"/>
  <c r="BH50" i="2"/>
  <c r="BH52" i="2"/>
  <c r="BH53" i="2"/>
  <c r="BL55" i="2"/>
  <c r="BM55" i="2" s="1"/>
  <c r="BJ55" i="2"/>
  <c r="BK55" i="2" s="1"/>
  <c r="BF55" i="2"/>
  <c r="BG55" i="2" s="1"/>
  <c r="BD55" i="2"/>
  <c r="BD24" i="2"/>
  <c r="AX24" i="2"/>
  <c r="AY24" i="2" s="1"/>
  <c r="BB122" i="2"/>
  <c r="BB121" i="2"/>
  <c r="BB109" i="2"/>
  <c r="BB108" i="2"/>
  <c r="BB107" i="2"/>
  <c r="BB106" i="2"/>
  <c r="BB105" i="2"/>
  <c r="BB104" i="2"/>
  <c r="BB103" i="2"/>
  <c r="BB101" i="2"/>
  <c r="BB100" i="2"/>
  <c r="BB99" i="2"/>
  <c r="BB97" i="2"/>
  <c r="BB96" i="2"/>
  <c r="BB95" i="2"/>
  <c r="BB94" i="2"/>
  <c r="BB90" i="2"/>
  <c r="BB89" i="2"/>
  <c r="BB88" i="2"/>
  <c r="BB86" i="2"/>
  <c r="BB85" i="2"/>
  <c r="BB80" i="2"/>
  <c r="BB78" i="2"/>
  <c r="BB77" i="2"/>
  <c r="BB75" i="2"/>
  <c r="BB73" i="2"/>
  <c r="BB72" i="2"/>
  <c r="BB70" i="2"/>
  <c r="BB67" i="2"/>
  <c r="BB65" i="2"/>
  <c r="BB64" i="2"/>
  <c r="BB60" i="2"/>
  <c r="BB59" i="2"/>
  <c r="BB58" i="2"/>
  <c r="BB57" i="2"/>
  <c r="BB53" i="2"/>
  <c r="BB52" i="2"/>
  <c r="BB50" i="2"/>
  <c r="BB48" i="2"/>
  <c r="BB47" i="2"/>
  <c r="BB43" i="2"/>
  <c r="BB41" i="2"/>
  <c r="BB38" i="2"/>
  <c r="BB35" i="2"/>
  <c r="BB34" i="2"/>
  <c r="BB33" i="2"/>
  <c r="BB32" i="2"/>
  <c r="BB30" i="2"/>
  <c r="BB25" i="2"/>
  <c r="BB21" i="2"/>
  <c r="BB14" i="2"/>
  <c r="BB13" i="2"/>
  <c r="BB12" i="2"/>
  <c r="BB11" i="2"/>
  <c r="BB10" i="2"/>
  <c r="BB8" i="2"/>
  <c r="BB7" i="2"/>
  <c r="BB6" i="2"/>
  <c r="BB5" i="2"/>
  <c r="AY123" i="2"/>
  <c r="BE31" i="2"/>
  <c r="AY122" i="2"/>
  <c r="AY121" i="2"/>
  <c r="AY109" i="2"/>
  <c r="AY108" i="2"/>
  <c r="AY107" i="2"/>
  <c r="AY106" i="2"/>
  <c r="AY105" i="2"/>
  <c r="AY104" i="2"/>
  <c r="AY103" i="2"/>
  <c r="AY101" i="2"/>
  <c r="AY100" i="2"/>
  <c r="AY99" i="2"/>
  <c r="AY97" i="2"/>
  <c r="AY96" i="2"/>
  <c r="AY95" i="2"/>
  <c r="AY94" i="2"/>
  <c r="AY90" i="2"/>
  <c r="AY89" i="2"/>
  <c r="AY88" i="2"/>
  <c r="AY87" i="2"/>
  <c r="AY86" i="2"/>
  <c r="AY85" i="2"/>
  <c r="AY80" i="2"/>
  <c r="AY78" i="2"/>
  <c r="AY77" i="2"/>
  <c r="AY75" i="2"/>
  <c r="AY73" i="2"/>
  <c r="AY72" i="2"/>
  <c r="AY70" i="2"/>
  <c r="AY67" i="2"/>
  <c r="AY65" i="2"/>
  <c r="AY64" i="2"/>
  <c r="AY60" i="2"/>
  <c r="AY59" i="2"/>
  <c r="AY58" i="2"/>
  <c r="AY57" i="2"/>
  <c r="AY53" i="2"/>
  <c r="AY52" i="2"/>
  <c r="AY50" i="2"/>
  <c r="AY48" i="2"/>
  <c r="AY47" i="2"/>
  <c r="AY43" i="2"/>
  <c r="AY41" i="2"/>
  <c r="AY39" i="2"/>
  <c r="AY38" i="2"/>
  <c r="AY35" i="2"/>
  <c r="AY34" i="2"/>
  <c r="AY33" i="2"/>
  <c r="AY32" i="2"/>
  <c r="AY30" i="2"/>
  <c r="AY25" i="2"/>
  <c r="AY21" i="2"/>
  <c r="AY19" i="2"/>
  <c r="AY17" i="2"/>
  <c r="AY14" i="2"/>
  <c r="AY13" i="2"/>
  <c r="AY12" i="2"/>
  <c r="AY11" i="2"/>
  <c r="AY10" i="2"/>
  <c r="AY8" i="2"/>
  <c r="AY7" i="2"/>
  <c r="AY6" i="2"/>
  <c r="BJ261" i="2" l="1"/>
  <c r="BL261" i="2"/>
  <c r="AS46" i="2"/>
  <c r="AV7" i="1"/>
  <c r="AV11" i="1"/>
  <c r="AN21" i="1"/>
  <c r="AN22" i="1"/>
  <c r="AN23" i="1"/>
  <c r="AN25" i="1"/>
  <c r="AQ28" i="1"/>
  <c r="AP22" i="1"/>
  <c r="AP26" i="1"/>
  <c r="AP23" i="1"/>
  <c r="AP27" i="1"/>
  <c r="AN26" i="1"/>
  <c r="AP20" i="1"/>
  <c r="AP24" i="1"/>
  <c r="AP28" i="1"/>
  <c r="AP21" i="1"/>
  <c r="AP25" i="1"/>
  <c r="AN20" i="1"/>
  <c r="AN24" i="1"/>
  <c r="AN28" i="1"/>
  <c r="AV261" i="2"/>
  <c r="AU261" i="2"/>
  <c r="AU257" i="2"/>
  <c r="AU245" i="2"/>
  <c r="AU241" i="2"/>
  <c r="AU237" i="2"/>
  <c r="AU233" i="2"/>
  <c r="AU229" i="2"/>
  <c r="AU223" i="2"/>
  <c r="AU219" i="2"/>
  <c r="AU215" i="2"/>
  <c r="AU209" i="2"/>
  <c r="AU205" i="2"/>
  <c r="AU199" i="2"/>
  <c r="AU195" i="2"/>
  <c r="AU190" i="2"/>
  <c r="AU184" i="2"/>
  <c r="AU180" i="2"/>
  <c r="AU175" i="2"/>
  <c r="AU170" i="2"/>
  <c r="AU166" i="2"/>
  <c r="AU162" i="2"/>
  <c r="AU153" i="2"/>
  <c r="AU144" i="2"/>
  <c r="AU140" i="2"/>
  <c r="AU260" i="2"/>
  <c r="AU248" i="2"/>
  <c r="AU244" i="2"/>
  <c r="AU240" i="2"/>
  <c r="AU236" i="2"/>
  <c r="AU232" i="2"/>
  <c r="AU228" i="2"/>
  <c r="AU222" i="2"/>
  <c r="AU218" i="2"/>
  <c r="AU214" i="2"/>
  <c r="AU208" i="2"/>
  <c r="AU204" i="2"/>
  <c r="AU198" i="2"/>
  <c r="AU194" i="2"/>
  <c r="AU189" i="2"/>
  <c r="AU183" i="2"/>
  <c r="AU179" i="2"/>
  <c r="AU173" i="2"/>
  <c r="AU169" i="2"/>
  <c r="AU165" i="2"/>
  <c r="AU161" i="2"/>
  <c r="AU152" i="2"/>
  <c r="AU143" i="2"/>
  <c r="AU139" i="2"/>
  <c r="AU259" i="2"/>
  <c r="AU247" i="2"/>
  <c r="AU243" i="2"/>
  <c r="AU239" i="2"/>
  <c r="AU235" i="2"/>
  <c r="AU231" i="2"/>
  <c r="AU227" i="2"/>
  <c r="AU221" i="2"/>
  <c r="AU217" i="2"/>
  <c r="AU211" i="2"/>
  <c r="AU207" i="2"/>
  <c r="AU203" i="2"/>
  <c r="AU197" i="2"/>
  <c r="AU193" i="2"/>
  <c r="AU188" i="2"/>
  <c r="AU182" i="2"/>
  <c r="AU178" i="2"/>
  <c r="AU172" i="2"/>
  <c r="AU168" i="2"/>
  <c r="AU164" i="2"/>
  <c r="AU157" i="2"/>
  <c r="AU150" i="2"/>
  <c r="AU142" i="2"/>
  <c r="AU138" i="2"/>
  <c r="AU258" i="2"/>
  <c r="AU246" i="2"/>
  <c r="AU242" i="2"/>
  <c r="AU238" i="2"/>
  <c r="AU234" i="2"/>
  <c r="AU230" i="2"/>
  <c r="AU224" i="2"/>
  <c r="AU220" i="2"/>
  <c r="AU216" i="2"/>
  <c r="AU210" i="2"/>
  <c r="AU206" i="2"/>
  <c r="AU202" i="2"/>
  <c r="AU196" i="2"/>
  <c r="AU192" i="2"/>
  <c r="AU186" i="2"/>
  <c r="AU181" i="2"/>
  <c r="AU176" i="2"/>
  <c r="AU171" i="2"/>
  <c r="AU167" i="2"/>
  <c r="AU163" i="2"/>
  <c r="AU145" i="2"/>
  <c r="AU141" i="2"/>
  <c r="AU137" i="2"/>
  <c r="AU136" i="2"/>
  <c r="AS261" i="2"/>
  <c r="AS257" i="2"/>
  <c r="AS245" i="2"/>
  <c r="AS241" i="2"/>
  <c r="AS237" i="2"/>
  <c r="AS233" i="2"/>
  <c r="AS229" i="2"/>
  <c r="AS223" i="2"/>
  <c r="AS219" i="2"/>
  <c r="AS215" i="2"/>
  <c r="AS209" i="2"/>
  <c r="AS205" i="2"/>
  <c r="AS199" i="2"/>
  <c r="AS195" i="2"/>
  <c r="AS190" i="2"/>
  <c r="AS184" i="2"/>
  <c r="AS180" i="2"/>
  <c r="AS175" i="2"/>
  <c r="AS170" i="2"/>
  <c r="AS166" i="2"/>
  <c r="AS162" i="2"/>
  <c r="AS153" i="2"/>
  <c r="AS140" i="2"/>
  <c r="AS260" i="2"/>
  <c r="AS248" i="2"/>
  <c r="AS244" i="2"/>
  <c r="AS240" i="2"/>
  <c r="AS236" i="2"/>
  <c r="AS232" i="2"/>
  <c r="AS228" i="2"/>
  <c r="AS222" i="2"/>
  <c r="AS218" i="2"/>
  <c r="AS214" i="2"/>
  <c r="AS208" i="2"/>
  <c r="AS204" i="2"/>
  <c r="AS198" i="2"/>
  <c r="AS194" i="2"/>
  <c r="AS189" i="2"/>
  <c r="AS183" i="2"/>
  <c r="AS179" i="2"/>
  <c r="AS169" i="2"/>
  <c r="AS161" i="2"/>
  <c r="AS139" i="2"/>
  <c r="AS259" i="2"/>
  <c r="AS247" i="2"/>
  <c r="AS243" i="2"/>
  <c r="AS239" i="2"/>
  <c r="AS235" i="2"/>
  <c r="AS231" i="2"/>
  <c r="AS227" i="2"/>
  <c r="AS221" i="2"/>
  <c r="AS217" i="2"/>
  <c r="AS211" i="2"/>
  <c r="AS207" i="2"/>
  <c r="AS203" i="2"/>
  <c r="AS197" i="2"/>
  <c r="AS193" i="2"/>
  <c r="AS188" i="2"/>
  <c r="AS182" i="2"/>
  <c r="AS178" i="2"/>
  <c r="AS172" i="2"/>
  <c r="AS168" i="2"/>
  <c r="AS164" i="2"/>
  <c r="AS157" i="2"/>
  <c r="AS150" i="2"/>
  <c r="AS142" i="2"/>
  <c r="AS138" i="2"/>
  <c r="AS136" i="2"/>
  <c r="AS258" i="2"/>
  <c r="AS246" i="2"/>
  <c r="AS242" i="2"/>
  <c r="AS238" i="2"/>
  <c r="AS234" i="2"/>
  <c r="AS230" i="2"/>
  <c r="AS224" i="2"/>
  <c r="AS220" i="2"/>
  <c r="AS216" i="2"/>
  <c r="AS210" i="2"/>
  <c r="AS206" i="2"/>
  <c r="AS202" i="2"/>
  <c r="AS196" i="2"/>
  <c r="AS192" i="2"/>
  <c r="AS186" i="2"/>
  <c r="AS181" i="2"/>
  <c r="AS176" i="2"/>
  <c r="AS171" i="2"/>
  <c r="AS167" i="2"/>
  <c r="AS163" i="2"/>
  <c r="AS145" i="2"/>
  <c r="AS141" i="2"/>
  <c r="AS137" i="2"/>
  <c r="AS144" i="2"/>
  <c r="AS173" i="2"/>
  <c r="AS165" i="2"/>
  <c r="AS152" i="2"/>
  <c r="AS143" i="2"/>
  <c r="AU156" i="2"/>
  <c r="AS156" i="2"/>
  <c r="AV123" i="2"/>
  <c r="AU101" i="2"/>
  <c r="AU99" i="2"/>
  <c r="AU88" i="2"/>
  <c r="AU86" i="2"/>
  <c r="AU81" i="2"/>
  <c r="AU79" i="2"/>
  <c r="AU77" i="2"/>
  <c r="AU72" i="2"/>
  <c r="AU67" i="2"/>
  <c r="AU65" i="2"/>
  <c r="AU63" i="2"/>
  <c r="AU60" i="2"/>
  <c r="AU58" i="2"/>
  <c r="AU53" i="2"/>
  <c r="AU49" i="2"/>
  <c r="AU47" i="2"/>
  <c r="AU44" i="2"/>
  <c r="AU41" i="2"/>
  <c r="AU39" i="2"/>
  <c r="AU123" i="2"/>
  <c r="AU121" i="2"/>
  <c r="AU109" i="2"/>
  <c r="AU107" i="2"/>
  <c r="AU105" i="2"/>
  <c r="AU103" i="2"/>
  <c r="AU96" i="2"/>
  <c r="AU94" i="2"/>
  <c r="AU90" i="2"/>
  <c r="AU74" i="2"/>
  <c r="AU52" i="2"/>
  <c r="AU38" i="2"/>
  <c r="AU35" i="2"/>
  <c r="AU33" i="2"/>
  <c r="AU31" i="2"/>
  <c r="AU29" i="2"/>
  <c r="AU20" i="2"/>
  <c r="AU17" i="2"/>
  <c r="AU13" i="2"/>
  <c r="AU11" i="2"/>
  <c r="AU9" i="2"/>
  <c r="AU7" i="2"/>
  <c r="AU100" i="2"/>
  <c r="AU98" i="2"/>
  <c r="AU87" i="2"/>
  <c r="AU85" i="2"/>
  <c r="AU80" i="2"/>
  <c r="AU78" i="2"/>
  <c r="AU76" i="2"/>
  <c r="AU73" i="2"/>
  <c r="AU70" i="2"/>
  <c r="AU66" i="2"/>
  <c r="AU64" i="2"/>
  <c r="AU61" i="2"/>
  <c r="AU59" i="2"/>
  <c r="AU57" i="2"/>
  <c r="AU50" i="2"/>
  <c r="AU48" i="2"/>
  <c r="AU46" i="2"/>
  <c r="AU43" i="2"/>
  <c r="AU40" i="2"/>
  <c r="AU122" i="2"/>
  <c r="AU111" i="2"/>
  <c r="AU108" i="2"/>
  <c r="AU106" i="2"/>
  <c r="AU104" i="2"/>
  <c r="AU102" i="2"/>
  <c r="AU97" i="2"/>
  <c r="AU95" i="2"/>
  <c r="AU93" i="2"/>
  <c r="AU89" i="2"/>
  <c r="AU75" i="2"/>
  <c r="AU55" i="2"/>
  <c r="AU36" i="2"/>
  <c r="AU34" i="2"/>
  <c r="AU32" i="2"/>
  <c r="AU30" i="2"/>
  <c r="AU25" i="2"/>
  <c r="AU21" i="2"/>
  <c r="AU19" i="2"/>
  <c r="AU14" i="2"/>
  <c r="AU12" i="2"/>
  <c r="AU10" i="2"/>
  <c r="AU8" i="2"/>
  <c r="AU6" i="2"/>
  <c r="AU24" i="2"/>
  <c r="AS93" i="2"/>
  <c r="AS55" i="2"/>
  <c r="AS49" i="2"/>
  <c r="AS98" i="2"/>
  <c r="AS102" i="2"/>
  <c r="AS24" i="2"/>
  <c r="AS63" i="2"/>
  <c r="AS31" i="2"/>
  <c r="AS123" i="2"/>
  <c r="AS109" i="2"/>
  <c r="AS105" i="2"/>
  <c r="AS101" i="2"/>
  <c r="AS97" i="2"/>
  <c r="AS87" i="2"/>
  <c r="AS80" i="2"/>
  <c r="AS72" i="2"/>
  <c r="AS65" i="2"/>
  <c r="AS60" i="2"/>
  <c r="AS44" i="2"/>
  <c r="AS39" i="2"/>
  <c r="AS34" i="2"/>
  <c r="AS30" i="2"/>
  <c r="AS21" i="2"/>
  <c r="AS14" i="2"/>
  <c r="AS10" i="2"/>
  <c r="AS6" i="2"/>
  <c r="AS122" i="2"/>
  <c r="AS108" i="2"/>
  <c r="AS104" i="2"/>
  <c r="AS100" i="2"/>
  <c r="AS96" i="2"/>
  <c r="AS90" i="2"/>
  <c r="AS86" i="2"/>
  <c r="AS79" i="2"/>
  <c r="AS75" i="2"/>
  <c r="AS70" i="2"/>
  <c r="AS64" i="2"/>
  <c r="AS59" i="2"/>
  <c r="AS53" i="2"/>
  <c r="AS48" i="2"/>
  <c r="AS43" i="2"/>
  <c r="AS38" i="2"/>
  <c r="AS33" i="2"/>
  <c r="AS29" i="2"/>
  <c r="AS20" i="2"/>
  <c r="AS13" i="2"/>
  <c r="AS9" i="2"/>
  <c r="AS121" i="2"/>
  <c r="AS107" i="2"/>
  <c r="AS103" i="2"/>
  <c r="AS99" i="2"/>
  <c r="AS95" i="2"/>
  <c r="AS89" i="2"/>
  <c r="AS85" i="2"/>
  <c r="AS78" i="2"/>
  <c r="AS74" i="2"/>
  <c r="AS67" i="2"/>
  <c r="AS58" i="2"/>
  <c r="AS52" i="2"/>
  <c r="AS47" i="2"/>
  <c r="AS41" i="2"/>
  <c r="AS36" i="2"/>
  <c r="AS32" i="2"/>
  <c r="AS25" i="2"/>
  <c r="AS19" i="2"/>
  <c r="AS12" i="2"/>
  <c r="AS8" i="2"/>
  <c r="AS106" i="2"/>
  <c r="AS94" i="2"/>
  <c r="AS88" i="2"/>
  <c r="AS81" i="2"/>
  <c r="AS77" i="2"/>
  <c r="AS73" i="2"/>
  <c r="AS66" i="2"/>
  <c r="AS61" i="2"/>
  <c r="AS57" i="2"/>
  <c r="AS50" i="2"/>
  <c r="AS35" i="2"/>
  <c r="AS17" i="2"/>
  <c r="AS11" i="2"/>
  <c r="AS7" i="2"/>
  <c r="AS40" i="2"/>
  <c r="AS111" i="2"/>
  <c r="AS76" i="2"/>
  <c r="AX261" i="2"/>
  <c r="AY259" i="2" s="1"/>
  <c r="AV20" i="1"/>
  <c r="AT20" i="1"/>
  <c r="AZ261" i="2"/>
  <c r="BA259" i="2" s="1"/>
  <c r="BH238" i="2"/>
  <c r="BH228" i="2"/>
  <c r="BD261" i="2"/>
  <c r="AV21" i="1"/>
  <c r="AV25" i="1"/>
  <c r="BH20" i="1"/>
  <c r="BH24" i="1"/>
  <c r="BH28" i="1"/>
  <c r="BF23" i="1"/>
  <c r="BF27" i="1"/>
  <c r="AV24" i="1"/>
  <c r="AV28" i="1"/>
  <c r="BH23" i="1"/>
  <c r="BH27" i="1"/>
  <c r="BF22" i="1"/>
  <c r="BF26" i="1"/>
  <c r="AV23" i="1"/>
  <c r="AV27" i="1"/>
  <c r="BH22" i="1"/>
  <c r="BH26" i="1"/>
  <c r="BF21" i="1"/>
  <c r="BF25" i="1"/>
  <c r="BC28" i="1"/>
  <c r="AV22" i="1"/>
  <c r="BH21" i="1"/>
  <c r="BF20" i="1"/>
  <c r="BF24" i="1"/>
  <c r="BN233" i="2"/>
  <c r="BN248" i="2"/>
  <c r="BN228" i="2"/>
  <c r="BB23" i="1"/>
  <c r="BB27" i="1"/>
  <c r="BB22" i="1"/>
  <c r="BB26" i="1"/>
  <c r="BB21" i="1"/>
  <c r="BB25" i="1"/>
  <c r="BB20" i="1"/>
  <c r="BB24" i="1"/>
  <c r="AZ20" i="1"/>
  <c r="AZ24" i="1"/>
  <c r="AZ28" i="1"/>
  <c r="AZ23" i="1"/>
  <c r="AZ27" i="1"/>
  <c r="AZ22" i="1"/>
  <c r="AZ26" i="1"/>
  <c r="AZ21" i="1"/>
  <c r="AZ25" i="1"/>
  <c r="BN238" i="2"/>
  <c r="AZ123" i="2"/>
  <c r="BH171" i="2"/>
  <c r="BF194" i="2"/>
  <c r="BF261" i="2" s="1"/>
  <c r="BB248" i="2"/>
  <c r="BK140" i="2"/>
  <c r="AT24" i="1"/>
  <c r="AT28" i="1"/>
  <c r="AT23" i="1"/>
  <c r="AT27" i="1"/>
  <c r="AT22" i="1"/>
  <c r="AT26" i="1"/>
  <c r="AT21" i="1"/>
  <c r="BN162" i="2"/>
  <c r="BH248" i="2"/>
  <c r="BH181" i="2"/>
  <c r="BH156" i="2"/>
  <c r="BB156" i="2"/>
  <c r="BB181" i="2"/>
  <c r="BB238" i="2"/>
  <c r="BB171" i="2"/>
  <c r="BN156" i="2"/>
  <c r="BB233" i="2"/>
  <c r="BH233" i="2"/>
  <c r="BB162" i="2"/>
  <c r="BH162" i="2"/>
  <c r="BH186" i="2"/>
  <c r="BB194" i="2"/>
  <c r="BH207" i="2"/>
  <c r="BN207" i="2"/>
  <c r="BN171" i="2"/>
  <c r="BH178" i="2"/>
  <c r="BN178" i="2"/>
  <c r="BN181" i="2"/>
  <c r="BN186" i="2"/>
  <c r="BB207" i="2"/>
  <c r="BB228" i="2"/>
  <c r="BB178" i="2"/>
  <c r="BB186" i="2"/>
  <c r="BI28" i="1"/>
  <c r="AW28" i="1"/>
  <c r="BB40" i="2"/>
  <c r="BB102" i="2"/>
  <c r="BH55" i="2"/>
  <c r="BN55" i="2"/>
  <c r="BB63" i="2"/>
  <c r="BE55" i="2"/>
  <c r="AV10" i="1"/>
  <c r="AV14" i="1"/>
  <c r="AW14" i="1"/>
  <c r="AV9" i="1"/>
  <c r="AV13" i="1"/>
  <c r="AV6" i="1"/>
  <c r="AV8" i="1"/>
  <c r="BB55" i="2"/>
  <c r="BB24" i="2"/>
  <c r="AY111" i="2"/>
  <c r="AY102" i="2"/>
  <c r="AY98" i="2"/>
  <c r="AY93" i="2"/>
  <c r="AY76" i="2"/>
  <c r="AY63" i="2"/>
  <c r="AX49" i="2"/>
  <c r="AY49" i="2" s="1"/>
  <c r="AY46" i="2"/>
  <c r="AY40" i="2"/>
  <c r="AY31" i="2"/>
  <c r="BG216" i="2" l="1"/>
  <c r="BG214" i="2"/>
  <c r="AY247" i="2"/>
  <c r="AY176" i="2"/>
  <c r="AY168" i="2"/>
  <c r="AY221" i="2"/>
  <c r="AY260" i="2"/>
  <c r="BA108" i="2"/>
  <c r="BA247" i="2"/>
  <c r="BA260" i="2"/>
  <c r="BA221" i="2"/>
  <c r="BA176" i="2"/>
  <c r="BA168" i="2"/>
  <c r="BA199" i="2"/>
  <c r="BA214" i="2"/>
  <c r="BA211" i="2"/>
  <c r="BA162" i="2"/>
  <c r="BA245" i="2"/>
  <c r="AY214" i="2"/>
  <c r="AY245" i="2"/>
  <c r="AY199" i="2"/>
  <c r="AY211" i="2"/>
  <c r="AY248" i="2"/>
  <c r="AY140" i="2"/>
  <c r="BG169" i="2"/>
  <c r="BG167" i="2"/>
  <c r="BG140" i="2"/>
  <c r="BG166" i="2"/>
  <c r="BG173" i="2"/>
  <c r="BG211" i="2"/>
  <c r="BG245" i="2"/>
  <c r="BG186" i="2"/>
  <c r="BE214" i="2"/>
  <c r="BE216" i="2"/>
  <c r="BE247" i="2"/>
  <c r="BE167" i="2"/>
  <c r="BE211" i="2"/>
  <c r="BE245" i="2"/>
  <c r="BE140" i="2"/>
  <c r="BE173" i="2"/>
  <c r="BN194" i="2"/>
  <c r="BM233" i="2"/>
  <c r="BM143" i="2"/>
  <c r="BM142" i="2"/>
  <c r="BM141" i="2"/>
  <c r="BM140" i="2"/>
  <c r="BM144" i="2"/>
  <c r="BM248" i="2"/>
  <c r="BM238" i="2"/>
  <c r="BM228" i="2"/>
  <c r="BM245" i="2"/>
  <c r="BM230" i="2"/>
  <c r="BM234" i="2"/>
  <c r="BM222" i="2"/>
  <c r="BM229" i="2"/>
  <c r="BM237" i="2"/>
  <c r="BM247" i="2"/>
  <c r="BM259" i="2"/>
  <c r="BM203" i="2"/>
  <c r="BM236" i="2"/>
  <c r="BM231" i="2"/>
  <c r="BM235" i="2"/>
  <c r="BM257" i="2"/>
  <c r="BK242" i="2"/>
  <c r="BK234" i="2"/>
  <c r="BK257" i="2"/>
  <c r="BK259" i="2"/>
  <c r="BK235" i="2"/>
  <c r="BK228" i="2"/>
  <c r="BK248" i="2"/>
  <c r="BK245" i="2"/>
  <c r="BK247" i="2"/>
  <c r="BK222" i="2"/>
  <c r="BM171" i="2"/>
  <c r="BM261" i="2"/>
  <c r="BM239" i="2"/>
  <c r="BM246" i="2"/>
  <c r="BM243" i="2"/>
  <c r="BM244" i="2"/>
  <c r="BM208" i="2"/>
  <c r="BE136" i="2"/>
  <c r="BE261" i="2"/>
  <c r="BE246" i="2"/>
  <c r="BE241" i="2"/>
  <c r="BE237" i="2"/>
  <c r="BE209" i="2"/>
  <c r="BE204" i="2"/>
  <c r="BE190" i="2"/>
  <c r="BE184" i="2"/>
  <c r="BE180" i="2"/>
  <c r="BE172" i="2"/>
  <c r="BE166" i="2"/>
  <c r="BE153" i="2"/>
  <c r="BE144" i="2"/>
  <c r="BE139" i="2"/>
  <c r="BE242" i="2"/>
  <c r="BE229" i="2"/>
  <c r="BE198" i="2"/>
  <c r="BE175" i="2"/>
  <c r="BE169" i="2"/>
  <c r="BE163" i="2"/>
  <c r="BE145" i="2"/>
  <c r="BE141" i="2"/>
  <c r="BE243" i="2"/>
  <c r="BE239" i="2"/>
  <c r="BE235" i="2"/>
  <c r="BE230" i="2"/>
  <c r="BE224" i="2"/>
  <c r="BE202" i="2"/>
  <c r="BE188" i="2"/>
  <c r="BE170" i="2"/>
  <c r="BE164" i="2"/>
  <c r="BE157" i="2"/>
  <c r="BE142" i="2"/>
  <c r="BE137" i="2"/>
  <c r="BE259" i="2"/>
  <c r="BE244" i="2"/>
  <c r="BE240" i="2"/>
  <c r="BE236" i="2"/>
  <c r="BE231" i="2"/>
  <c r="BE227" i="2"/>
  <c r="BE208" i="2"/>
  <c r="BE203" i="2"/>
  <c r="BE195" i="2"/>
  <c r="BE189" i="2"/>
  <c r="BE179" i="2"/>
  <c r="BE161" i="2"/>
  <c r="BE152" i="2"/>
  <c r="BE143" i="2"/>
  <c r="BE138" i="2"/>
  <c r="BE178" i="2"/>
  <c r="BE162" i="2"/>
  <c r="BE248" i="2"/>
  <c r="BE171" i="2"/>
  <c r="BE233" i="2"/>
  <c r="BE238" i="2"/>
  <c r="BE228" i="2"/>
  <c r="BE207" i="2"/>
  <c r="BE186" i="2"/>
  <c r="BE181" i="2"/>
  <c r="BE156" i="2"/>
  <c r="AY258" i="2"/>
  <c r="AY243" i="2"/>
  <c r="AY239" i="2"/>
  <c r="AY235" i="2"/>
  <c r="AY230" i="2"/>
  <c r="AY224" i="2"/>
  <c r="AY202" i="2"/>
  <c r="AY188" i="2"/>
  <c r="AY182" i="2"/>
  <c r="AY164" i="2"/>
  <c r="AY157" i="2"/>
  <c r="AY150" i="2"/>
  <c r="AY142" i="2"/>
  <c r="AY137" i="2"/>
  <c r="AY244" i="2"/>
  <c r="AY240" i="2"/>
  <c r="AY236" i="2"/>
  <c r="AY231" i="2"/>
  <c r="AY227" i="2"/>
  <c r="AY208" i="2"/>
  <c r="AY203" i="2"/>
  <c r="AY195" i="2"/>
  <c r="AY189" i="2"/>
  <c r="AY183" i="2"/>
  <c r="AY179" i="2"/>
  <c r="AY165" i="2"/>
  <c r="AY161" i="2"/>
  <c r="AY152" i="2"/>
  <c r="AY143" i="2"/>
  <c r="AY138" i="2"/>
  <c r="AY261" i="2"/>
  <c r="AY246" i="2"/>
  <c r="AY241" i="2"/>
  <c r="AY237" i="2"/>
  <c r="AY209" i="2"/>
  <c r="AY204" i="2"/>
  <c r="AY196" i="2"/>
  <c r="AY190" i="2"/>
  <c r="AY180" i="2"/>
  <c r="AY172" i="2"/>
  <c r="AY166" i="2"/>
  <c r="AY153" i="2"/>
  <c r="AY144" i="2"/>
  <c r="AY139" i="2"/>
  <c r="AY136" i="2"/>
  <c r="AY242" i="2"/>
  <c r="AY229" i="2"/>
  <c r="AY223" i="2"/>
  <c r="AY198" i="2"/>
  <c r="AY192" i="2"/>
  <c r="AY175" i="2"/>
  <c r="AY169" i="2"/>
  <c r="AY163" i="2"/>
  <c r="AY145" i="2"/>
  <c r="AY141" i="2"/>
  <c r="BM240" i="2"/>
  <c r="BM219" i="2"/>
  <c r="BM189" i="2"/>
  <c r="AY194" i="2"/>
  <c r="BA181" i="2"/>
  <c r="BA171" i="2"/>
  <c r="BG207" i="2"/>
  <c r="BG233" i="2"/>
  <c r="AY162" i="2"/>
  <c r="BK233" i="2"/>
  <c r="BM207" i="2"/>
  <c r="AY181" i="2"/>
  <c r="AY171" i="2"/>
  <c r="AY156" i="2"/>
  <c r="BH194" i="2"/>
  <c r="BE194" i="2"/>
  <c r="BM195" i="2"/>
  <c r="BM241" i="2"/>
  <c r="BK186" i="2"/>
  <c r="BM194" i="2"/>
  <c r="BG194" i="2"/>
  <c r="AY238" i="2"/>
  <c r="BM181" i="2"/>
  <c r="BA156" i="2"/>
  <c r="BA186" i="2"/>
  <c r="BG162" i="2"/>
  <c r="AY207" i="2"/>
  <c r="BK162" i="2"/>
  <c r="BG238" i="2"/>
  <c r="AY228" i="2"/>
  <c r="BK181" i="2"/>
  <c r="BK171" i="2"/>
  <c r="BK156" i="2"/>
  <c r="BM242" i="2"/>
  <c r="BM217" i="2"/>
  <c r="BM204" i="2"/>
  <c r="BM175" i="2"/>
  <c r="BM169" i="2"/>
  <c r="BM218" i="2"/>
  <c r="BM206" i="2"/>
  <c r="BM196" i="2"/>
  <c r="BM188" i="2"/>
  <c r="BM164" i="2"/>
  <c r="BM157" i="2"/>
  <c r="BM150" i="2"/>
  <c r="BM137" i="2"/>
  <c r="BN261" i="2"/>
  <c r="BM220" i="2"/>
  <c r="BM198" i="2"/>
  <c r="BM190" i="2"/>
  <c r="BM179" i="2"/>
  <c r="BM165" i="2"/>
  <c r="BM161" i="2"/>
  <c r="BM152" i="2"/>
  <c r="BM138" i="2"/>
  <c r="BM223" i="2"/>
  <c r="BM209" i="2"/>
  <c r="BM184" i="2"/>
  <c r="BM180" i="2"/>
  <c r="BM172" i="2"/>
  <c r="BM166" i="2"/>
  <c r="BM153" i="2"/>
  <c r="BM139" i="2"/>
  <c r="BG171" i="2"/>
  <c r="BK238" i="2"/>
  <c r="BA228" i="2"/>
  <c r="AY186" i="2"/>
  <c r="BA178" i="2"/>
  <c r="BM156" i="2"/>
  <c r="BM186" i="2"/>
  <c r="BA248" i="2"/>
  <c r="BK207" i="2"/>
  <c r="BG178" i="2"/>
  <c r="AY178" i="2"/>
  <c r="BB261" i="2"/>
  <c r="BA242" i="2"/>
  <c r="BA229" i="2"/>
  <c r="BA223" i="2"/>
  <c r="BA198" i="2"/>
  <c r="BA192" i="2"/>
  <c r="BA175" i="2"/>
  <c r="BA169" i="2"/>
  <c r="BA163" i="2"/>
  <c r="BA145" i="2"/>
  <c r="BA141" i="2"/>
  <c r="BA136" i="2"/>
  <c r="BA258" i="2"/>
  <c r="BA243" i="2"/>
  <c r="BA239" i="2"/>
  <c r="BA235" i="2"/>
  <c r="BA230" i="2"/>
  <c r="BA224" i="2"/>
  <c r="BA202" i="2"/>
  <c r="BA188" i="2"/>
  <c r="BA182" i="2"/>
  <c r="BA164" i="2"/>
  <c r="BA157" i="2"/>
  <c r="BA150" i="2"/>
  <c r="BA142" i="2"/>
  <c r="BA137" i="2"/>
  <c r="BA244" i="2"/>
  <c r="BA240" i="2"/>
  <c r="BA236" i="2"/>
  <c r="BA231" i="2"/>
  <c r="BA227" i="2"/>
  <c r="BA208" i="2"/>
  <c r="BA203" i="2"/>
  <c r="BA195" i="2"/>
  <c r="BA189" i="2"/>
  <c r="BA183" i="2"/>
  <c r="BA179" i="2"/>
  <c r="BA165" i="2"/>
  <c r="BA161" i="2"/>
  <c r="BA152" i="2"/>
  <c r="BA143" i="2"/>
  <c r="BA138" i="2"/>
  <c r="BA261" i="2"/>
  <c r="BA246" i="2"/>
  <c r="BA241" i="2"/>
  <c r="BA237" i="2"/>
  <c r="BA209" i="2"/>
  <c r="BA204" i="2"/>
  <c r="BA196" i="2"/>
  <c r="BA190" i="2"/>
  <c r="BA180" i="2"/>
  <c r="BA172" i="2"/>
  <c r="BA166" i="2"/>
  <c r="BA153" i="2"/>
  <c r="BA144" i="2"/>
  <c r="BA139" i="2"/>
  <c r="BG261" i="2"/>
  <c r="BG246" i="2"/>
  <c r="BG241" i="2"/>
  <c r="BG237" i="2"/>
  <c r="BG209" i="2"/>
  <c r="BG204" i="2"/>
  <c r="BG190" i="2"/>
  <c r="BG184" i="2"/>
  <c r="BG180" i="2"/>
  <c r="BG172" i="2"/>
  <c r="BG153" i="2"/>
  <c r="BG144" i="2"/>
  <c r="BG139" i="2"/>
  <c r="BH261" i="2"/>
  <c r="BG242" i="2"/>
  <c r="BG229" i="2"/>
  <c r="BG198" i="2"/>
  <c r="BG175" i="2"/>
  <c r="BG163" i="2"/>
  <c r="BG145" i="2"/>
  <c r="BG141" i="2"/>
  <c r="BG136" i="2"/>
  <c r="BG243" i="2"/>
  <c r="BG239" i="2"/>
  <c r="BG235" i="2"/>
  <c r="BG230" i="2"/>
  <c r="BG224" i="2"/>
  <c r="BG202" i="2"/>
  <c r="BG188" i="2"/>
  <c r="BG170" i="2"/>
  <c r="BG164" i="2"/>
  <c r="BG157" i="2"/>
  <c r="BG142" i="2"/>
  <c r="BG137" i="2"/>
  <c r="BG259" i="2"/>
  <c r="BG244" i="2"/>
  <c r="BG240" i="2"/>
  <c r="BG236" i="2"/>
  <c r="BG231" i="2"/>
  <c r="BG227" i="2"/>
  <c r="BG208" i="2"/>
  <c r="BG203" i="2"/>
  <c r="BG195" i="2"/>
  <c r="BG189" i="2"/>
  <c r="BG179" i="2"/>
  <c r="BG161" i="2"/>
  <c r="BG152" i="2"/>
  <c r="BG143" i="2"/>
  <c r="BG138" i="2"/>
  <c r="BK229" i="2"/>
  <c r="BK223" i="2"/>
  <c r="BK217" i="2"/>
  <c r="BK206" i="2"/>
  <c r="BK198" i="2"/>
  <c r="BK175" i="2"/>
  <c r="BK169" i="2"/>
  <c r="BK141" i="2"/>
  <c r="BK137" i="2"/>
  <c r="BK243" i="2"/>
  <c r="BK239" i="2"/>
  <c r="BK230" i="2"/>
  <c r="BK218" i="2"/>
  <c r="BK188" i="2"/>
  <c r="BK164" i="2"/>
  <c r="BK157" i="2"/>
  <c r="BK150" i="2"/>
  <c r="BK142" i="2"/>
  <c r="BK244" i="2"/>
  <c r="BK240" i="2"/>
  <c r="BK236" i="2"/>
  <c r="BK231" i="2"/>
  <c r="BK219" i="2"/>
  <c r="BK208" i="2"/>
  <c r="BK203" i="2"/>
  <c r="BK195" i="2"/>
  <c r="BK189" i="2"/>
  <c r="BK179" i="2"/>
  <c r="BK165" i="2"/>
  <c r="BK161" i="2"/>
  <c r="BK152" i="2"/>
  <c r="BK143" i="2"/>
  <c r="BK138" i="2"/>
  <c r="BK261" i="2"/>
  <c r="BK246" i="2"/>
  <c r="BK241" i="2"/>
  <c r="BK237" i="2"/>
  <c r="BK220" i="2"/>
  <c r="BK209" i="2"/>
  <c r="BK204" i="2"/>
  <c r="BK196" i="2"/>
  <c r="BK190" i="2"/>
  <c r="BK184" i="2"/>
  <c r="BK180" i="2"/>
  <c r="BK172" i="2"/>
  <c r="BK166" i="2"/>
  <c r="BK153" i="2"/>
  <c r="BK144" i="2"/>
  <c r="BK139" i="2"/>
  <c r="BG248" i="2"/>
  <c r="BA233" i="2"/>
  <c r="BK194" i="2"/>
  <c r="BM178" i="2"/>
  <c r="BA238" i="2"/>
  <c r="BA194" i="2"/>
  <c r="BG228" i="2"/>
  <c r="BG181" i="2"/>
  <c r="BG156" i="2"/>
  <c r="AY233" i="2"/>
  <c r="BA207" i="2"/>
  <c r="BK178" i="2"/>
  <c r="BM162" i="2"/>
  <c r="BA35" i="2"/>
  <c r="BA102" i="2"/>
  <c r="BA90" i="2"/>
  <c r="BA19" i="2"/>
  <c r="BA49" i="2"/>
  <c r="BA98" i="2"/>
  <c r="BA11" i="2"/>
  <c r="BA86" i="2"/>
  <c r="BA14" i="2"/>
  <c r="BA12" i="2"/>
  <c r="BA46" i="2"/>
  <c r="BA76" i="2"/>
  <c r="BA53" i="2"/>
  <c r="BA55" i="2"/>
  <c r="BA8" i="2"/>
  <c r="BA40" i="2"/>
  <c r="BA63" i="2"/>
  <c r="BA111" i="2"/>
  <c r="BA47" i="2"/>
  <c r="BA122" i="2"/>
  <c r="BA85" i="2"/>
  <c r="BA75" i="2"/>
  <c r="BA93" i="2"/>
  <c r="BA100" i="2"/>
  <c r="BA104" i="2"/>
  <c r="BA6" i="2"/>
  <c r="BA38" i="2"/>
  <c r="BA70" i="2"/>
  <c r="BA107" i="2"/>
  <c r="BA10" i="2"/>
  <c r="BA52" i="2"/>
  <c r="BA106" i="2"/>
  <c r="BA73" i="2"/>
  <c r="BA78" i="2"/>
  <c r="BA31" i="2"/>
  <c r="BA32" i="2"/>
  <c r="BA60" i="2"/>
  <c r="BA97" i="2"/>
  <c r="BA5" i="2"/>
  <c r="BA43" i="2"/>
  <c r="BA101" i="2"/>
  <c r="BA41" i="2"/>
  <c r="BA48" i="2"/>
  <c r="BA34" i="2"/>
  <c r="BA65" i="2"/>
  <c r="BA95" i="2"/>
  <c r="BA7" i="2"/>
  <c r="BA39" i="2"/>
  <c r="BA72" i="2"/>
  <c r="BA99" i="2"/>
  <c r="BB123" i="2"/>
  <c r="BA67" i="2"/>
  <c r="BA96" i="2"/>
  <c r="BA17" i="2"/>
  <c r="BA25" i="2"/>
  <c r="BA58" i="2"/>
  <c r="BA88" i="2"/>
  <c r="BA109" i="2"/>
  <c r="BA33" i="2"/>
  <c r="BA64" i="2"/>
  <c r="BA94" i="2"/>
  <c r="BA123" i="2"/>
  <c r="BA77" i="2"/>
  <c r="BA103" i="2"/>
  <c r="BA24" i="2"/>
  <c r="BA30" i="2"/>
  <c r="BA59" i="2"/>
  <c r="BA89" i="2"/>
  <c r="BA121" i="2"/>
  <c r="BA13" i="2"/>
  <c r="BA50" i="2"/>
  <c r="BA80" i="2"/>
  <c r="BA105" i="2"/>
  <c r="BA21" i="2"/>
  <c r="BA57" i="2"/>
  <c r="BA87" i="2"/>
  <c r="BB31" i="2"/>
  <c r="BB111" i="2"/>
  <c r="BB98" i="2"/>
  <c r="BB93" i="2"/>
  <c r="BB76" i="2"/>
  <c r="BB49" i="2"/>
  <c r="BB46" i="2"/>
  <c r="BK102" i="2"/>
  <c r="BM31" i="2"/>
  <c r="BL31" i="2"/>
  <c r="BK31" i="2"/>
  <c r="BJ31" i="2"/>
  <c r="BM46" i="2"/>
  <c r="BL46" i="2"/>
  <c r="BK46" i="2"/>
  <c r="BJ46" i="2"/>
  <c r="BM76" i="2"/>
  <c r="BL76" i="2"/>
  <c r="BK76" i="2"/>
  <c r="BJ76" i="2"/>
  <c r="BM63" i="2"/>
  <c r="BL63" i="2"/>
  <c r="BK63" i="2"/>
  <c r="BJ63" i="2"/>
  <c r="BM49" i="2"/>
  <c r="BL49" i="2"/>
  <c r="BK49" i="2"/>
  <c r="BJ49" i="2"/>
  <c r="BM40" i="2"/>
  <c r="BL40" i="2"/>
  <c r="BK40" i="2"/>
  <c r="BJ40" i="2"/>
  <c r="BG40" i="2"/>
  <c r="BF40" i="2"/>
  <c r="BE40" i="2"/>
  <c r="BD40" i="2"/>
  <c r="BG31" i="2"/>
  <c r="BF31" i="2"/>
  <c r="BD31" i="2"/>
  <c r="BL24" i="2"/>
  <c r="BJ24" i="2"/>
  <c r="BM93" i="2"/>
  <c r="BL93" i="2"/>
  <c r="BK93" i="2"/>
  <c r="BJ93" i="2"/>
  <c r="BM98" i="2"/>
  <c r="BL98" i="2"/>
  <c r="BK98" i="2"/>
  <c r="BJ98" i="2"/>
  <c r="BG98" i="2"/>
  <c r="BF98" i="2"/>
  <c r="BE98" i="2"/>
  <c r="BD98" i="2"/>
  <c r="BK111" i="2"/>
  <c r="BL111" i="2"/>
  <c r="BM111" i="2"/>
  <c r="BJ111" i="2"/>
  <c r="BN103" i="2"/>
  <c r="BN104" i="2"/>
  <c r="BN105" i="2"/>
  <c r="BL102" i="2"/>
  <c r="BM102" i="2"/>
  <c r="BJ102" i="2"/>
  <c r="BN7" i="2"/>
  <c r="BN8" i="2"/>
  <c r="BN5" i="2"/>
  <c r="BN10" i="2"/>
  <c r="BN11" i="2"/>
  <c r="BN12" i="2"/>
  <c r="BN13" i="2"/>
  <c r="BN25" i="2"/>
  <c r="BN30" i="2"/>
  <c r="BN32" i="2"/>
  <c r="BN33" i="2"/>
  <c r="BN34" i="2"/>
  <c r="BN35" i="2"/>
  <c r="BN38" i="2"/>
  <c r="BN39" i="2"/>
  <c r="BN41" i="2"/>
  <c r="BN43" i="2"/>
  <c r="BN47" i="2"/>
  <c r="BN48" i="2"/>
  <c r="BN53" i="2"/>
  <c r="BN57" i="2"/>
  <c r="BN58" i="2"/>
  <c r="BN59" i="2"/>
  <c r="BN64" i="2"/>
  <c r="BN65" i="2"/>
  <c r="BN67" i="2"/>
  <c r="BN72" i="2"/>
  <c r="BN73" i="2"/>
  <c r="BN77" i="2"/>
  <c r="BN78" i="2"/>
  <c r="BN80" i="2"/>
  <c r="BN86" i="2"/>
  <c r="BN87" i="2"/>
  <c r="BN94" i="2"/>
  <c r="BN95" i="2"/>
  <c r="BN96" i="2"/>
  <c r="BN97" i="2"/>
  <c r="BN99" i="2"/>
  <c r="BN100" i="2"/>
  <c r="BN101" i="2"/>
  <c r="BN107" i="2"/>
  <c r="BN108" i="2"/>
  <c r="BN109" i="2"/>
  <c r="BN123" i="2"/>
  <c r="BN6" i="2"/>
  <c r="BI14" i="1"/>
  <c r="BI13" i="1"/>
  <c r="BI12" i="1"/>
  <c r="BI11" i="1"/>
  <c r="BI10" i="1"/>
  <c r="BI9" i="1"/>
  <c r="BI8" i="1"/>
  <c r="BI7" i="1"/>
  <c r="BI6" i="1"/>
  <c r="BG111" i="2"/>
  <c r="BF111" i="2"/>
  <c r="BE111" i="2"/>
  <c r="BD111" i="2"/>
  <c r="BG102" i="2"/>
  <c r="BF102" i="2"/>
  <c r="BE102" i="2"/>
  <c r="BD102" i="2"/>
  <c r="BG93" i="2"/>
  <c r="BF93" i="2"/>
  <c r="BE93" i="2"/>
  <c r="BD93" i="2"/>
  <c r="BH7" i="2"/>
  <c r="BH8" i="2"/>
  <c r="BH10" i="2"/>
  <c r="BH11" i="2"/>
  <c r="BH12" i="2"/>
  <c r="BH13" i="2"/>
  <c r="BH14" i="2"/>
  <c r="BH17" i="2"/>
  <c r="BH19" i="2"/>
  <c r="BH21" i="2"/>
  <c r="BH25" i="2"/>
  <c r="BH32" i="2"/>
  <c r="BH33" i="2"/>
  <c r="BH34" i="2"/>
  <c r="BH38" i="2"/>
  <c r="BH41" i="2"/>
  <c r="BH43" i="2"/>
  <c r="BH47" i="2"/>
  <c r="BH48" i="2"/>
  <c r="BH57" i="2"/>
  <c r="BH58" i="2"/>
  <c r="BH59" i="2"/>
  <c r="BH64" i="2"/>
  <c r="BH70" i="2"/>
  <c r="BH72" i="2"/>
  <c r="BH73" i="2"/>
  <c r="BG76" i="2"/>
  <c r="BF76" i="2"/>
  <c r="BE76" i="2"/>
  <c r="BD76" i="2"/>
  <c r="BG63" i="2"/>
  <c r="BF63" i="2"/>
  <c r="BD63" i="2"/>
  <c r="BG49" i="2"/>
  <c r="BF49" i="2"/>
  <c r="BE49" i="2"/>
  <c r="BD49" i="2"/>
  <c r="BG46" i="2"/>
  <c r="BF46" i="2"/>
  <c r="BE46" i="2"/>
  <c r="BD46" i="2"/>
  <c r="BH123" i="2"/>
  <c r="BH122" i="2"/>
  <c r="BH109" i="2"/>
  <c r="BH107" i="2"/>
  <c r="BH106" i="2"/>
  <c r="BH105" i="2"/>
  <c r="BH104" i="2"/>
  <c r="BH103" i="2"/>
  <c r="BH100" i="2"/>
  <c r="BH96" i="2"/>
  <c r="BH95" i="2"/>
  <c r="BH89" i="2"/>
  <c r="BH86" i="2"/>
  <c r="BH85" i="2"/>
  <c r="BH80" i="2"/>
  <c r="BH78" i="2"/>
  <c r="BH77" i="2"/>
  <c r="BF24" i="2"/>
  <c r="BH6" i="2"/>
  <c r="BH5" i="2"/>
  <c r="BC7" i="1"/>
  <c r="BC8" i="1"/>
  <c r="BC9" i="1"/>
  <c r="BC10" i="1"/>
  <c r="BC11" i="1"/>
  <c r="BC12" i="1"/>
  <c r="BC13" i="1"/>
  <c r="BC14" i="1"/>
  <c r="BC6" i="1"/>
  <c r="BE50" i="2" l="1"/>
  <c r="BE52" i="2" s="1"/>
  <c r="BE53" i="2" s="1"/>
  <c r="BE63" i="2" s="1"/>
  <c r="BN111" i="2"/>
  <c r="BH98" i="2"/>
  <c r="BN40" i="2"/>
  <c r="BN49" i="2"/>
  <c r="BN63" i="2"/>
  <c r="BN76" i="2"/>
  <c r="BN46" i="2"/>
  <c r="BH31" i="2"/>
  <c r="BN31" i="2"/>
  <c r="BN24" i="2"/>
  <c r="BN98" i="2"/>
  <c r="BN93" i="2"/>
  <c r="BN102" i="2"/>
  <c r="BH40" i="2"/>
  <c r="BH46" i="2"/>
  <c r="BH49" i="2"/>
  <c r="BH63" i="2"/>
  <c r="BH76" i="2"/>
  <c r="BH24" i="2"/>
  <c r="BH93" i="2"/>
  <c r="BH102" i="2"/>
  <c r="BH111" i="2"/>
</calcChain>
</file>

<file path=xl/sharedStrings.xml><?xml version="1.0" encoding="utf-8"?>
<sst xmlns="http://schemas.openxmlformats.org/spreadsheetml/2006/main" count="599" uniqueCount="199">
  <si>
    <t>Jointly Awarded CAS &amp; SECS</t>
  </si>
  <si>
    <t>University Programs</t>
  </si>
  <si>
    <t>Total</t>
  </si>
  <si>
    <t>Pre-Liberal Arts</t>
  </si>
  <si>
    <t>Pre-Law</t>
  </si>
  <si>
    <t>Pre-Professnl Med/Dent</t>
  </si>
  <si>
    <t>Undecided Arts</t>
  </si>
  <si>
    <t>Undecd Math/Science</t>
  </si>
  <si>
    <t>Art History</t>
  </si>
  <si>
    <t>Studio Art</t>
  </si>
  <si>
    <t>Studio Art-Spec in New Media</t>
  </si>
  <si>
    <t>Biology</t>
  </si>
  <si>
    <t>Biochemistry</t>
  </si>
  <si>
    <t>Chemistry</t>
  </si>
  <si>
    <t>Environmental Health</t>
  </si>
  <si>
    <t>English</t>
  </si>
  <si>
    <t>History</t>
  </si>
  <si>
    <t>Linguistics</t>
  </si>
  <si>
    <t>Mathematics</t>
  </si>
  <si>
    <t>French Language &amp; Lit</t>
  </si>
  <si>
    <t>Japanese Lang and Literature</t>
  </si>
  <si>
    <t>Pre-Music</t>
  </si>
  <si>
    <t>Pre-Music Education</t>
  </si>
  <si>
    <t>Pre-Dance</t>
  </si>
  <si>
    <t>Pre-Acting</t>
  </si>
  <si>
    <t>Pre-Musical Theatre</t>
  </si>
  <si>
    <t>Theatre</t>
  </si>
  <si>
    <t>Physics</t>
  </si>
  <si>
    <t>Medical Physics</t>
  </si>
  <si>
    <t>Political Science</t>
  </si>
  <si>
    <t>Psychology</t>
  </si>
  <si>
    <t>Communication</t>
  </si>
  <si>
    <t>Journalism</t>
  </si>
  <si>
    <t>Sociology/Anthropology</t>
  </si>
  <si>
    <t>Anthropology</t>
  </si>
  <si>
    <t>Pre-Social Work</t>
  </si>
  <si>
    <t>Economics</t>
  </si>
  <si>
    <t>Undecd Social Science</t>
  </si>
  <si>
    <t>Studio Art K-12</t>
  </si>
  <si>
    <t>Studio Art-Spec in Drawing</t>
  </si>
  <si>
    <t>Studio Art-Spec in Photography</t>
  </si>
  <si>
    <t>East Asian Studies-Japan</t>
  </si>
  <si>
    <t>Spanish Language &amp; Lit</t>
  </si>
  <si>
    <t>Musical Theatre</t>
  </si>
  <si>
    <t>Pre-Theatre Design &amp; Tech</t>
  </si>
  <si>
    <t>Philosophy</t>
  </si>
  <si>
    <t>International Relations</t>
  </si>
  <si>
    <t>Public Admin &amp; Public Pol</t>
  </si>
  <si>
    <t>Sociology</t>
  </si>
  <si>
    <t>Writing and Rhetoric</t>
  </si>
  <si>
    <t>Percent of cohort</t>
  </si>
  <si>
    <t>Percent of leavers</t>
  </si>
  <si>
    <t>CAS Majors</t>
  </si>
  <si>
    <t>Percent of Cohort</t>
  </si>
  <si>
    <t>Art &amp; Art History All</t>
  </si>
  <si>
    <t>Number</t>
  </si>
  <si>
    <t>Fa08 FTIAC Cohort</t>
  </si>
  <si>
    <t>Fa08 Not Returned in Fa09</t>
  </si>
  <si>
    <t>Percent of Major</t>
  </si>
  <si>
    <t>Chemistry/Biochem/Env Hlth</t>
  </si>
  <si>
    <t>English All</t>
  </si>
  <si>
    <t>History All</t>
  </si>
  <si>
    <t>Mathematics All</t>
  </si>
  <si>
    <t>Modern Languages</t>
  </si>
  <si>
    <t>Music, Theatre and Dance</t>
  </si>
  <si>
    <t>Political Science All</t>
  </si>
  <si>
    <t>Percent of Major not Returning</t>
  </si>
  <si>
    <t>Arts and Sciences</t>
  </si>
  <si>
    <t>Business Administration</t>
  </si>
  <si>
    <t>Education &amp; Human Services</t>
  </si>
  <si>
    <t>Engineering &amp; Computer Sciences</t>
  </si>
  <si>
    <t>Health Sciences</t>
  </si>
  <si>
    <t>Nursing</t>
  </si>
  <si>
    <t>Fa07 FTIAC Cohort</t>
  </si>
  <si>
    <t>Fa07 Not Returned in Fa08</t>
  </si>
  <si>
    <t>Env Hlth Spec Env/Resource Mgt</t>
  </si>
  <si>
    <t>Environmental Science</t>
  </si>
  <si>
    <t>German Language &amp; Lit</t>
  </si>
  <si>
    <t>Physics All</t>
  </si>
  <si>
    <t>Sociology/Anthropology/SW</t>
  </si>
  <si>
    <t>Biology All</t>
  </si>
  <si>
    <t>Fa09 FTIAC Cohort</t>
  </si>
  <si>
    <t>African-Afric-Amer Studies</t>
  </si>
  <si>
    <t>East Asian Studies-China</t>
  </si>
  <si>
    <t>Applied Statistics</t>
  </si>
  <si>
    <t>Two Modern Languages</t>
  </si>
  <si>
    <t>Dance</t>
  </si>
  <si>
    <t>International Studies</t>
  </si>
  <si>
    <t>Percent of all leavers</t>
  </si>
  <si>
    <t>Percent all not enrolled</t>
  </si>
  <si>
    <t>Percent of major not enrolled</t>
  </si>
  <si>
    <t>Fa09 Not Enrolled in Fa10</t>
  </si>
  <si>
    <t>Fa09 New Transfer</t>
  </si>
  <si>
    <t>Fa08 New Transfer</t>
  </si>
  <si>
    <t>Fa07 New Transfer</t>
  </si>
  <si>
    <t>Undecd Letters</t>
  </si>
  <si>
    <t>Performing Arts - Dance</t>
  </si>
  <si>
    <t>Perform Arts-Mus Theatre</t>
  </si>
  <si>
    <t>Perform Arts-Theatre Perf</t>
  </si>
  <si>
    <t>Perform Arts-Theatre Prod</t>
  </si>
  <si>
    <t>Music-Vocal Performance</t>
  </si>
  <si>
    <t>Pre-Political Science</t>
  </si>
  <si>
    <t>Soc/Spec Criminal Just</t>
  </si>
  <si>
    <t>Social Work</t>
  </si>
  <si>
    <t>Women Studies</t>
  </si>
  <si>
    <t>English/Conc Linguistics</t>
  </si>
  <si>
    <t>Env Sci Spec Occ Hlth Safety</t>
  </si>
  <si>
    <t>Cinema Studies - Criticism</t>
  </si>
  <si>
    <t>Undeclare</t>
  </si>
  <si>
    <t>Fall 2009</t>
  </si>
  <si>
    <t>Fall 2008</t>
  </si>
  <si>
    <t>Fall 2007</t>
  </si>
  <si>
    <t>Fall 2010</t>
  </si>
  <si>
    <t>Fa10 FTIAC Cohort</t>
  </si>
  <si>
    <t>Fa10 Not Enrolled in Fa11</t>
  </si>
  <si>
    <t>Fa10 New Transfer</t>
  </si>
  <si>
    <t>Applied Mathematical Sciences</t>
  </si>
  <si>
    <t>French with K-12 Certification</t>
  </si>
  <si>
    <t>Music</t>
  </si>
  <si>
    <t>Acting</t>
  </si>
  <si>
    <t>Undecided Letters</t>
  </si>
  <si>
    <t>Studio Art K-12 Spec: Photog</t>
  </si>
  <si>
    <t>Biology/Spec Micro</t>
  </si>
  <si>
    <t>Music-Instrumental Prfrmance</t>
  </si>
  <si>
    <t>Cinema Studies-Criticism</t>
  </si>
  <si>
    <t>Fall 2011</t>
  </si>
  <si>
    <t>Fa11 New Transfer</t>
  </si>
  <si>
    <t>Fa11 Not Enrolled in Fa12</t>
  </si>
  <si>
    <t>Fa11 FTIAC Cohort</t>
  </si>
  <si>
    <t>Biology/Spec Anatomy</t>
  </si>
  <si>
    <t>German with K-12</t>
  </si>
  <si>
    <t>Actuarial Science</t>
  </si>
  <si>
    <t>Women and Gender Studies</t>
  </si>
  <si>
    <t>Liberal Studies</t>
  </si>
  <si>
    <t>Env Sci Spec Env Health</t>
  </si>
  <si>
    <t>Fall 2012</t>
  </si>
  <si>
    <t>Fa12 FTIAC Cohort</t>
  </si>
  <si>
    <t>Fa12 Not Enrolled in Fa13</t>
  </si>
  <si>
    <t>Fa12 New Transfer</t>
  </si>
  <si>
    <t>Pre-Graphic Design</t>
  </si>
  <si>
    <t>Pre-biomedical Sciences</t>
  </si>
  <si>
    <t>Creative Writing</t>
  </si>
  <si>
    <t>Pre-Vocal Performance</t>
  </si>
  <si>
    <t>Pre-Piano Performance</t>
  </si>
  <si>
    <t>Pre-Instrumental Performance</t>
  </si>
  <si>
    <t>CJ - Law Enforcement</t>
  </si>
  <si>
    <t>CJ - Courts</t>
  </si>
  <si>
    <t>CJ - Corrections/Treatment</t>
  </si>
  <si>
    <t>CJ - Juvenile Justice</t>
  </si>
  <si>
    <t>CJ - Homeland Security</t>
  </si>
  <si>
    <t>Pre-Mus Ed Choral/General</t>
  </si>
  <si>
    <t>Pre-Mus Ed Instrumental/General</t>
  </si>
  <si>
    <t>German with K-12 Certification</t>
  </si>
  <si>
    <t>English/Second Certification</t>
  </si>
  <si>
    <t>HistorySecond Certification</t>
  </si>
  <si>
    <t>Mathematics/Second Certification</t>
  </si>
  <si>
    <t>French/Secondary Certification</t>
  </si>
  <si>
    <t>German/Secondary Certification</t>
  </si>
  <si>
    <t>Spanish/Secondary Certification</t>
  </si>
  <si>
    <t>Spanish with K-12 Certification</t>
  </si>
  <si>
    <t>Biology/Second Certification</t>
  </si>
  <si>
    <t>Chemistry/Second Certification</t>
  </si>
  <si>
    <t>Physics/Secondary Certification</t>
  </si>
  <si>
    <t>CJ - Info Security/Assurance</t>
  </si>
  <si>
    <t>Fall 2013</t>
  </si>
  <si>
    <t>Fa13 FTIAC Cohort</t>
  </si>
  <si>
    <t>Fa13 New Transfer</t>
  </si>
  <si>
    <t>Fa13 Not Enrolled in Fa14</t>
  </si>
  <si>
    <t>Japanese with K-12 Cert</t>
  </si>
  <si>
    <t>Fall 2014</t>
  </si>
  <si>
    <t>Fa14 FTIAC Cohort</t>
  </si>
  <si>
    <t>Fa14 Not Enrolled in Fa15</t>
  </si>
  <si>
    <t>Fa14 New Transfer</t>
  </si>
  <si>
    <t>Studio Art-Spec in Painting</t>
  </si>
  <si>
    <t>Biomedical Sciences</t>
  </si>
  <si>
    <t>Fall 2015</t>
  </si>
  <si>
    <t>Fa15 FTIAC Cohort</t>
  </si>
  <si>
    <t>Fa15 Not Enrolled in Fa16</t>
  </si>
  <si>
    <t>Fa15 New Transfer</t>
  </si>
  <si>
    <t>Graphic Design</t>
  </si>
  <si>
    <t>Studio Art K-12 Spec: Drawing</t>
  </si>
  <si>
    <t>Studio Art K-12 Spec: Graphc Dsgn</t>
  </si>
  <si>
    <t>Studio Art K-12 Spec: Painting</t>
  </si>
  <si>
    <t>Latin American Studies</t>
  </si>
  <si>
    <t>Studio Art K-12 Spec: New Media</t>
  </si>
  <si>
    <t>Criminal Justice</t>
  </si>
  <si>
    <t>Fall 2016</t>
  </si>
  <si>
    <t>Fa16 FTIAC Cohort</t>
  </si>
  <si>
    <t>Fa16 Not Enrolled in Fa17</t>
  </si>
  <si>
    <t>Fa16 New Transfer</t>
  </si>
  <si>
    <t>Fall 2017</t>
  </si>
  <si>
    <t>Fa17 FTIAC Cohort</t>
  </si>
  <si>
    <t>Fa17 Not Enrolled in Fa18</t>
  </si>
  <si>
    <t>Fa17 New Transfer</t>
  </si>
  <si>
    <t>School/College of Fall 2017 FTIACs Who Did Not Return for Fall 2018 Compared to Prior Fall Terms</t>
  </si>
  <si>
    <t>School/College of Fall 2017 New Transfer Who Did Not Return for Fall 2018 Compared to Prior Fall Terms</t>
  </si>
  <si>
    <t>CAS Majors of Fall 2017 FTIACs Who Did Not Return for Fall 2018 Compared to Prior Fall Terms</t>
  </si>
  <si>
    <t>Cinema St w/Spec in Filmmaking</t>
  </si>
  <si>
    <t>Chinese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</si>
</sst>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0.0%"/>
    <numFmt numFmtId="166" formatCode="####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198">
    <xf numFmtId="0" fontId="0" fillId="0" borderId="0" xfId="0"/>
    <xf numFmtId="9" fontId="5" fillId="0" borderId="5" xfId="1" applyFont="1" applyBorder="1" applyAlignment="1">
      <alignment horizontal="right" vertical="top"/>
    </xf>
    <xf numFmtId="9" fontId="1" fillId="0" borderId="6" xfId="1" applyFont="1" applyBorder="1"/>
    <xf numFmtId="0" fontId="1" fillId="0" borderId="0" xfId="0" applyFont="1"/>
    <xf numFmtId="164" fontId="5" fillId="0" borderId="7" xfId="2" applyNumberFormat="1" applyFont="1" applyBorder="1" applyAlignment="1">
      <alignment horizontal="right" vertical="top"/>
    </xf>
    <xf numFmtId="9" fontId="5" fillId="0" borderId="8" xfId="1" applyFont="1" applyBorder="1" applyAlignment="1">
      <alignment horizontal="right" vertical="top"/>
    </xf>
    <xf numFmtId="9" fontId="1" fillId="0" borderId="9" xfId="1" applyFont="1" applyBorder="1"/>
    <xf numFmtId="0" fontId="5" fillId="0" borderId="5" xfId="2" applyFont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0" fontId="0" fillId="0" borderId="0" xfId="0" applyFont="1"/>
    <xf numFmtId="9" fontId="4" fillId="0" borderId="8" xfId="1" applyFont="1" applyBorder="1" applyAlignment="1">
      <alignment horizontal="center" vertical="center"/>
    </xf>
    <xf numFmtId="0" fontId="1" fillId="0" borderId="13" xfId="0" applyFont="1" applyBorder="1"/>
    <xf numFmtId="0" fontId="1" fillId="0" borderId="0" xfId="0" applyFont="1" applyBorder="1"/>
    <xf numFmtId="165" fontId="5" fillId="0" borderId="5" xfId="1" applyNumberFormat="1" applyFont="1" applyBorder="1" applyAlignment="1">
      <alignment horizontal="right" vertical="top"/>
    </xf>
    <xf numFmtId="0" fontId="1" fillId="0" borderId="5" xfId="0" applyFont="1" applyBorder="1"/>
    <xf numFmtId="0" fontId="1" fillId="0" borderId="6" xfId="0" applyFont="1" applyBorder="1"/>
    <xf numFmtId="9" fontId="1" fillId="0" borderId="5" xfId="1" applyFont="1" applyBorder="1"/>
    <xf numFmtId="164" fontId="1" fillId="0" borderId="5" xfId="0" applyNumberFormat="1" applyFont="1" applyBorder="1"/>
    <xf numFmtId="0" fontId="1" fillId="0" borderId="14" xfId="0" applyFont="1" applyBorder="1"/>
    <xf numFmtId="0" fontId="5" fillId="0" borderId="16" xfId="2" applyFont="1" applyBorder="1" applyAlignment="1">
      <alignment horizontal="center" wrapText="1"/>
    </xf>
    <xf numFmtId="164" fontId="5" fillId="0" borderId="16" xfId="2" applyNumberFormat="1" applyFont="1" applyBorder="1" applyAlignment="1">
      <alignment horizontal="right" vertical="top"/>
    </xf>
    <xf numFmtId="164" fontId="5" fillId="0" borderId="17" xfId="2" applyNumberFormat="1" applyFont="1" applyBorder="1" applyAlignment="1">
      <alignment horizontal="right" vertical="top"/>
    </xf>
    <xf numFmtId="0" fontId="4" fillId="0" borderId="20" xfId="2" applyFont="1" applyBorder="1" applyAlignment="1">
      <alignment horizontal="center" vertical="center"/>
    </xf>
    <xf numFmtId="0" fontId="5" fillId="0" borderId="21" xfId="2" applyFont="1" applyFill="1" applyBorder="1" applyAlignment="1">
      <alignment horizontal="center" wrapText="1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0" fontId="4" fillId="0" borderId="23" xfId="2" applyFont="1" applyBorder="1" applyAlignment="1">
      <alignment vertical="center"/>
    </xf>
    <xf numFmtId="0" fontId="4" fillId="0" borderId="24" xfId="2" applyFont="1" applyBorder="1" applyAlignment="1">
      <alignment horizontal="center" vertical="center"/>
    </xf>
    <xf numFmtId="0" fontId="5" fillId="0" borderId="24" xfId="2" applyFont="1" applyBorder="1" applyAlignment="1">
      <alignment horizontal="left" vertical="top" wrapText="1"/>
    </xf>
    <xf numFmtId="0" fontId="5" fillId="0" borderId="25" xfId="2" applyFont="1" applyBorder="1" applyAlignment="1">
      <alignment horizontal="left" vertical="top" wrapText="1"/>
    </xf>
    <xf numFmtId="9" fontId="1" fillId="0" borderId="26" xfId="1" applyFont="1" applyBorder="1"/>
    <xf numFmtId="9" fontId="5" fillId="0" borderId="16" xfId="1" applyFont="1" applyBorder="1" applyAlignment="1">
      <alignment horizontal="right" vertical="top" wrapText="1"/>
    </xf>
    <xf numFmtId="9" fontId="5" fillId="0" borderId="17" xfId="1" applyFont="1" applyBorder="1" applyAlignment="1">
      <alignment horizontal="right" vertical="top" wrapText="1"/>
    </xf>
    <xf numFmtId="9" fontId="5" fillId="0" borderId="18" xfId="1" applyFont="1" applyBorder="1" applyAlignment="1">
      <alignment vertical="top" wrapText="1"/>
    </xf>
    <xf numFmtId="9" fontId="5" fillId="0" borderId="19" xfId="1" applyFont="1" applyBorder="1" applyAlignment="1">
      <alignment vertical="top" wrapText="1"/>
    </xf>
    <xf numFmtId="0" fontId="5" fillId="0" borderId="16" xfId="2" applyFont="1" applyBorder="1" applyAlignment="1">
      <alignment horizontal="right" vertical="top" wrapText="1"/>
    </xf>
    <xf numFmtId="0" fontId="5" fillId="0" borderId="17" xfId="2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5" fillId="0" borderId="16" xfId="1" applyNumberFormat="1" applyFont="1" applyBorder="1" applyAlignment="1">
      <alignment horizontal="right" vertical="top" wrapText="1"/>
    </xf>
    <xf numFmtId="0" fontId="1" fillId="0" borderId="16" xfId="0" applyFont="1" applyBorder="1"/>
    <xf numFmtId="9" fontId="5" fillId="0" borderId="5" xfId="1" applyNumberFormat="1" applyFont="1" applyBorder="1" applyAlignment="1">
      <alignment horizontal="right" vertical="top"/>
    </xf>
    <xf numFmtId="0" fontId="5" fillId="0" borderId="28" xfId="2" applyFont="1" applyBorder="1" applyAlignment="1">
      <alignment horizontal="right" vertical="top" wrapText="1"/>
    </xf>
    <xf numFmtId="164" fontId="5" fillId="0" borderId="28" xfId="2" applyNumberFormat="1" applyFont="1" applyBorder="1" applyAlignment="1">
      <alignment horizontal="right" vertical="top"/>
    </xf>
    <xf numFmtId="9" fontId="5" fillId="0" borderId="29" xfId="1" applyFont="1" applyBorder="1" applyAlignment="1">
      <alignment horizontal="right" vertical="top"/>
    </xf>
    <xf numFmtId="9" fontId="1" fillId="0" borderId="30" xfId="1" applyFont="1" applyBorder="1"/>
    <xf numFmtId="0" fontId="1" fillId="0" borderId="28" xfId="0" applyFont="1" applyBorder="1"/>
    <xf numFmtId="0" fontId="5" fillId="2" borderId="4" xfId="2" applyFont="1" applyFill="1" applyBorder="1" applyAlignment="1">
      <alignment horizontal="center" wrapText="1"/>
    </xf>
    <xf numFmtId="164" fontId="5" fillId="2" borderId="4" xfId="2" applyNumberFormat="1" applyFont="1" applyFill="1" applyBorder="1" applyAlignment="1">
      <alignment horizontal="right" vertical="top"/>
    </xf>
    <xf numFmtId="164" fontId="5" fillId="2" borderId="7" xfId="2" applyNumberFormat="1" applyFont="1" applyFill="1" applyBorder="1" applyAlignment="1">
      <alignment horizontal="right" vertical="top"/>
    </xf>
    <xf numFmtId="0" fontId="5" fillId="2" borderId="11" xfId="2" applyFont="1" applyFill="1" applyBorder="1" applyAlignment="1">
      <alignment horizontal="center" wrapText="1"/>
    </xf>
    <xf numFmtId="9" fontId="5" fillId="2" borderId="11" xfId="1" applyFont="1" applyFill="1" applyBorder="1" applyAlignment="1">
      <alignment horizontal="right" vertical="top"/>
    </xf>
    <xf numFmtId="164" fontId="5" fillId="2" borderId="8" xfId="2" applyNumberFormat="1" applyFont="1" applyFill="1" applyBorder="1" applyAlignment="1">
      <alignment horizontal="right" vertical="top"/>
    </xf>
    <xf numFmtId="9" fontId="5" fillId="2" borderId="12" xfId="1" applyFont="1" applyFill="1" applyBorder="1" applyAlignment="1">
      <alignment horizontal="right" vertical="top"/>
    </xf>
    <xf numFmtId="0" fontId="0" fillId="0" borderId="0" xfId="0" applyFill="1"/>
    <xf numFmtId="0" fontId="5" fillId="0" borderId="0" xfId="2" applyFont="1" applyFill="1" applyBorder="1" applyAlignment="1">
      <alignment horizontal="left" vertical="top" wrapText="1"/>
    </xf>
    <xf numFmtId="0" fontId="4" fillId="0" borderId="31" xfId="2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38" xfId="2" applyFont="1" applyBorder="1" applyAlignment="1">
      <alignment horizontal="center" vertical="center"/>
    </xf>
    <xf numFmtId="0" fontId="5" fillId="0" borderId="38" xfId="2" applyFont="1" applyFill="1" applyBorder="1" applyAlignment="1">
      <alignment horizontal="center" wrapText="1"/>
    </xf>
    <xf numFmtId="9" fontId="1" fillId="0" borderId="38" xfId="1" applyFont="1" applyBorder="1"/>
    <xf numFmtId="9" fontId="1" fillId="0" borderId="39" xfId="1" applyFont="1" applyBorder="1"/>
    <xf numFmtId="0" fontId="4" fillId="0" borderId="40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wrapText="1"/>
    </xf>
    <xf numFmtId="164" fontId="5" fillId="0" borderId="42" xfId="2" applyNumberFormat="1" applyFont="1" applyBorder="1" applyAlignment="1">
      <alignment horizontal="right" vertical="top"/>
    </xf>
    <xf numFmtId="164" fontId="5" fillId="0" borderId="43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9" fontId="5" fillId="0" borderId="0" xfId="1" applyFont="1" applyBorder="1" applyAlignment="1">
      <alignment horizontal="right" vertical="top" wrapText="1"/>
    </xf>
    <xf numFmtId="9" fontId="5" fillId="0" borderId="0" xfId="1" applyFont="1" applyBorder="1" applyAlignment="1">
      <alignment vertical="top" wrapText="1"/>
    </xf>
    <xf numFmtId="164" fontId="5" fillId="0" borderId="0" xfId="2" applyNumberFormat="1" applyFont="1" applyBorder="1" applyAlignment="1">
      <alignment horizontal="right" vertical="top"/>
    </xf>
    <xf numFmtId="9" fontId="5" fillId="0" borderId="0" xfId="1" applyFont="1" applyBorder="1" applyAlignment="1">
      <alignment horizontal="right" vertical="top"/>
    </xf>
    <xf numFmtId="9" fontId="1" fillId="0" borderId="0" xfId="1" applyFont="1" applyBorder="1"/>
    <xf numFmtId="164" fontId="5" fillId="0" borderId="0" xfId="3" applyNumberFormat="1" applyFont="1" applyBorder="1" applyAlignment="1">
      <alignment horizontal="right" vertical="top"/>
    </xf>
    <xf numFmtId="166" fontId="5" fillId="0" borderId="0" xfId="3" applyNumberFormat="1" applyFont="1" applyBorder="1" applyAlignment="1">
      <alignment horizontal="right" vertical="top"/>
    </xf>
    <xf numFmtId="9" fontId="4" fillId="0" borderId="0" xfId="1" applyFont="1" applyBorder="1" applyAlignment="1">
      <alignment horizontal="center" vertical="center"/>
    </xf>
    <xf numFmtId="164" fontId="5" fillId="2" borderId="17" xfId="2" applyNumberFormat="1" applyFont="1" applyFill="1" applyBorder="1" applyAlignment="1">
      <alignment horizontal="right" vertical="top"/>
    </xf>
    <xf numFmtId="164" fontId="5" fillId="2" borderId="4" xfId="3" applyNumberFormat="1" applyFont="1" applyFill="1" applyBorder="1" applyAlignment="1">
      <alignment horizontal="right" vertical="top"/>
    </xf>
    <xf numFmtId="0" fontId="1" fillId="2" borderId="4" xfId="0" applyFont="1" applyFill="1" applyBorder="1"/>
    <xf numFmtId="0" fontId="5" fillId="2" borderId="4" xfId="1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/>
    <xf numFmtId="164" fontId="5" fillId="2" borderId="7" xfId="3" applyNumberFormat="1" applyFont="1" applyFill="1" applyBorder="1" applyAlignment="1">
      <alignment horizontal="right" vertical="top"/>
    </xf>
    <xf numFmtId="0" fontId="1" fillId="2" borderId="27" xfId="0" applyFont="1" applyFill="1" applyBorder="1"/>
    <xf numFmtId="0" fontId="5" fillId="2" borderId="46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right" vertical="top" wrapText="1"/>
    </xf>
    <xf numFmtId="9" fontId="5" fillId="2" borderId="47" xfId="1" applyFont="1" applyFill="1" applyBorder="1" applyAlignment="1">
      <alignment vertical="top" wrapText="1"/>
    </xf>
    <xf numFmtId="0" fontId="5" fillId="2" borderId="7" xfId="2" applyFont="1" applyFill="1" applyBorder="1" applyAlignment="1">
      <alignment horizontal="right" vertical="top" wrapText="1"/>
    </xf>
    <xf numFmtId="9" fontId="5" fillId="2" borderId="48" xfId="1" applyFont="1" applyFill="1" applyBorder="1" applyAlignment="1">
      <alignment horizontal="right" vertical="top" wrapText="1"/>
    </xf>
    <xf numFmtId="9" fontId="5" fillId="2" borderId="46" xfId="1" applyFont="1" applyFill="1" applyBorder="1" applyAlignment="1">
      <alignment horizontal="right" vertical="top"/>
    </xf>
    <xf numFmtId="164" fontId="5" fillId="2" borderId="4" xfId="1" applyNumberFormat="1" applyFont="1" applyFill="1" applyBorder="1" applyAlignment="1">
      <alignment horizontal="right" vertical="top" wrapText="1"/>
    </xf>
    <xf numFmtId="164" fontId="5" fillId="2" borderId="27" xfId="2" applyNumberFormat="1" applyFont="1" applyFill="1" applyBorder="1" applyAlignment="1">
      <alignment horizontal="right" vertical="top"/>
    </xf>
    <xf numFmtId="9" fontId="5" fillId="2" borderId="49" xfId="1" applyFont="1" applyFill="1" applyBorder="1" applyAlignment="1">
      <alignment horizontal="right" vertical="top"/>
    </xf>
    <xf numFmtId="9" fontId="5" fillId="2" borderId="50" xfId="1" applyFont="1" applyFill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164" fontId="1" fillId="0" borderId="16" xfId="0" applyNumberFormat="1" applyFont="1" applyBorder="1"/>
    <xf numFmtId="166" fontId="5" fillId="0" borderId="17" xfId="3" applyNumberFormat="1" applyFont="1" applyBorder="1" applyAlignment="1">
      <alignment horizontal="right" vertical="top"/>
    </xf>
    <xf numFmtId="164" fontId="5" fillId="0" borderId="17" xfId="3" applyNumberFormat="1" applyFont="1" applyBorder="1" applyAlignment="1">
      <alignment horizontal="right" vertical="top"/>
    </xf>
    <xf numFmtId="0" fontId="1" fillId="2" borderId="46" xfId="0" applyFont="1" applyFill="1" applyBorder="1"/>
    <xf numFmtId="9" fontId="1" fillId="2" borderId="46" xfId="1" applyFont="1" applyFill="1" applyBorder="1"/>
    <xf numFmtId="164" fontId="1" fillId="2" borderId="46" xfId="0" applyNumberFormat="1" applyFont="1" applyFill="1" applyBorder="1"/>
    <xf numFmtId="0" fontId="5" fillId="2" borderId="27" xfId="2" applyFont="1" applyFill="1" applyBorder="1" applyAlignment="1">
      <alignment horizontal="right" vertical="top" wrapText="1"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/>
    <xf numFmtId="0" fontId="5" fillId="0" borderId="0" xfId="2" applyFont="1" applyFill="1" applyBorder="1" applyAlignment="1">
      <alignment horizontal="right" vertical="top" wrapText="1"/>
    </xf>
    <xf numFmtId="9" fontId="5" fillId="0" borderId="0" xfId="1" applyFont="1" applyFill="1" applyBorder="1" applyAlignment="1">
      <alignment horizontal="right" vertical="top" wrapText="1"/>
    </xf>
    <xf numFmtId="9" fontId="5" fillId="0" borderId="0" xfId="1" applyFont="1" applyFill="1" applyBorder="1" applyAlignment="1">
      <alignment vertical="top" wrapText="1"/>
    </xf>
    <xf numFmtId="164" fontId="5" fillId="0" borderId="0" xfId="2" applyNumberFormat="1" applyFont="1" applyFill="1" applyBorder="1" applyAlignment="1">
      <alignment horizontal="right" vertical="top"/>
    </xf>
    <xf numFmtId="9" fontId="5" fillId="0" borderId="0" xfId="1" applyFont="1" applyFill="1" applyBorder="1" applyAlignment="1">
      <alignment horizontal="right" vertical="top"/>
    </xf>
    <xf numFmtId="9" fontId="1" fillId="0" borderId="0" xfId="1" applyFont="1" applyFill="1" applyBorder="1"/>
    <xf numFmtId="0" fontId="1" fillId="0" borderId="0" xfId="0" applyFont="1" applyFill="1" applyBorder="1"/>
    <xf numFmtId="164" fontId="5" fillId="0" borderId="0" xfId="3" applyNumberFormat="1" applyFont="1" applyFill="1" applyBorder="1" applyAlignment="1">
      <alignment horizontal="right" vertical="top"/>
    </xf>
    <xf numFmtId="0" fontId="2" fillId="0" borderId="23" xfId="0" applyFont="1" applyBorder="1" applyAlignment="1">
      <alignment horizontal="center"/>
    </xf>
    <xf numFmtId="0" fontId="3" fillId="0" borderId="16" xfId="2" applyFont="1" applyBorder="1" applyAlignment="1">
      <alignment horizontal="right" vertical="top" wrapText="1"/>
    </xf>
    <xf numFmtId="0" fontId="3" fillId="0" borderId="16" xfId="2" applyFont="1" applyBorder="1" applyAlignment="1">
      <alignment horizontal="center" wrapText="1"/>
    </xf>
    <xf numFmtId="0" fontId="3" fillId="0" borderId="16" xfId="1" applyNumberFormat="1" applyFont="1" applyBorder="1" applyAlignment="1">
      <alignment horizontal="right" vertical="top" wrapText="1"/>
    </xf>
    <xf numFmtId="0" fontId="3" fillId="0" borderId="17" xfId="2" applyFont="1" applyBorder="1" applyAlignment="1">
      <alignment horizontal="righ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28" xfId="2" applyFont="1" applyBorder="1" applyAlignment="1">
      <alignment horizontal="right" vertical="top" wrapText="1"/>
    </xf>
    <xf numFmtId="0" fontId="3" fillId="0" borderId="0" xfId="0" applyFont="1"/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51" xfId="0" applyBorder="1"/>
    <xf numFmtId="0" fontId="4" fillId="0" borderId="52" xfId="2" applyFont="1" applyBorder="1" applyAlignment="1">
      <alignment vertical="center"/>
    </xf>
    <xf numFmtId="0" fontId="4" fillId="0" borderId="51" xfId="2" applyFont="1" applyBorder="1" applyAlignment="1">
      <alignment horizontal="center" vertical="center"/>
    </xf>
    <xf numFmtId="0" fontId="5" fillId="0" borderId="51" xfId="2" applyFont="1" applyBorder="1" applyAlignment="1">
      <alignment horizontal="left" vertical="top" wrapText="1"/>
    </xf>
    <xf numFmtId="0" fontId="0" fillId="0" borderId="21" xfId="0" applyBorder="1"/>
    <xf numFmtId="0" fontId="5" fillId="0" borderId="51" xfId="2" applyFont="1" applyFill="1" applyBorder="1" applyAlignment="1">
      <alignment horizontal="left" vertical="top" wrapText="1"/>
    </xf>
    <xf numFmtId="0" fontId="5" fillId="0" borderId="53" xfId="2" applyFont="1" applyBorder="1" applyAlignment="1">
      <alignment horizontal="left" vertical="top" wrapText="1"/>
    </xf>
    <xf numFmtId="0" fontId="5" fillId="0" borderId="54" xfId="2" applyFont="1" applyBorder="1" applyAlignment="1">
      <alignment horizontal="left" vertical="top" wrapText="1"/>
    </xf>
    <xf numFmtId="0" fontId="7" fillId="0" borderId="51" xfId="2" applyFont="1" applyBorder="1" applyAlignment="1">
      <alignment horizontal="left" vertical="top" wrapText="1"/>
    </xf>
    <xf numFmtId="0" fontId="7" fillId="2" borderId="4" xfId="2" applyFont="1" applyFill="1" applyBorder="1" applyAlignment="1">
      <alignment horizontal="right" vertical="top" wrapText="1"/>
    </xf>
    <xf numFmtId="9" fontId="7" fillId="2" borderId="47" xfId="1" applyFont="1" applyFill="1" applyBorder="1" applyAlignment="1">
      <alignment vertical="top" wrapText="1"/>
    </xf>
    <xf numFmtId="0" fontId="8" fillId="0" borderId="16" xfId="2" applyFont="1" applyBorder="1" applyAlignment="1">
      <alignment horizontal="right" vertical="top" wrapText="1"/>
    </xf>
    <xf numFmtId="9" fontId="7" fillId="0" borderId="16" xfId="1" applyFont="1" applyBorder="1" applyAlignment="1">
      <alignment horizontal="right" vertical="top" wrapText="1"/>
    </xf>
    <xf numFmtId="9" fontId="7" fillId="0" borderId="18" xfId="1" applyFont="1" applyBorder="1" applyAlignment="1">
      <alignment vertical="top" wrapText="1"/>
    </xf>
    <xf numFmtId="0" fontId="7" fillId="0" borderId="21" xfId="2" applyFont="1" applyBorder="1" applyAlignment="1">
      <alignment horizontal="left" vertical="top" wrapText="1"/>
    </xf>
    <xf numFmtId="0" fontId="7" fillId="0" borderId="16" xfId="2" applyFont="1" applyBorder="1" applyAlignment="1">
      <alignment horizontal="right" vertical="top" wrapText="1"/>
    </xf>
    <xf numFmtId="164" fontId="7" fillId="2" borderId="4" xfId="2" applyNumberFormat="1" applyFont="1" applyFill="1" applyBorder="1" applyAlignment="1">
      <alignment horizontal="right" vertical="top"/>
    </xf>
    <xf numFmtId="9" fontId="7" fillId="2" borderId="46" xfId="1" applyFont="1" applyFill="1" applyBorder="1" applyAlignment="1">
      <alignment horizontal="right" vertical="top"/>
    </xf>
    <xf numFmtId="164" fontId="7" fillId="0" borderId="16" xfId="2" applyNumberFormat="1" applyFont="1" applyBorder="1" applyAlignment="1">
      <alignment horizontal="right" vertical="top"/>
    </xf>
    <xf numFmtId="9" fontId="7" fillId="0" borderId="5" xfId="1" applyFont="1" applyBorder="1" applyAlignment="1">
      <alignment horizontal="right" vertical="top"/>
    </xf>
    <xf numFmtId="9" fontId="2" fillId="0" borderId="6" xfId="1" applyFont="1" applyBorder="1"/>
    <xf numFmtId="0" fontId="2" fillId="0" borderId="0" xfId="0" applyFont="1" applyBorder="1"/>
    <xf numFmtId="164" fontId="2" fillId="2" borderId="4" xfId="0" applyNumberFormat="1" applyFont="1" applyFill="1" applyBorder="1"/>
    <xf numFmtId="9" fontId="2" fillId="2" borderId="46" xfId="1" applyFont="1" applyFill="1" applyBorder="1"/>
    <xf numFmtId="0" fontId="2" fillId="0" borderId="16" xfId="0" applyFont="1" applyBorder="1"/>
    <xf numFmtId="9" fontId="2" fillId="0" borderId="5" xfId="1" applyFont="1" applyBorder="1"/>
    <xf numFmtId="0" fontId="2" fillId="0" borderId="0" xfId="0" applyFont="1"/>
    <xf numFmtId="164" fontId="7" fillId="2" borderId="4" xfId="3" applyNumberFormat="1" applyFont="1" applyFill="1" applyBorder="1" applyAlignment="1">
      <alignment horizontal="right" vertical="top"/>
    </xf>
    <xf numFmtId="166" fontId="7" fillId="0" borderId="16" xfId="3" applyNumberFormat="1" applyFont="1" applyBorder="1" applyAlignment="1">
      <alignment horizontal="right" vertical="top"/>
    </xf>
    <xf numFmtId="9" fontId="2" fillId="0" borderId="6" xfId="1" applyFont="1" applyBorder="1" applyAlignment="1">
      <alignment vertical="top"/>
    </xf>
    <xf numFmtId="164" fontId="2" fillId="2" borderId="4" xfId="0" applyNumberFormat="1" applyFont="1" applyFill="1" applyBorder="1" applyAlignment="1">
      <alignment vertical="top"/>
    </xf>
    <xf numFmtId="9" fontId="2" fillId="2" borderId="46" xfId="1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9" fontId="2" fillId="0" borderId="5" xfId="1" applyFont="1" applyBorder="1" applyAlignment="1">
      <alignment vertical="top"/>
    </xf>
    <xf numFmtId="0" fontId="2" fillId="2" borderId="4" xfId="0" applyFont="1" applyFill="1" applyBorder="1"/>
    <xf numFmtId="0" fontId="7" fillId="2" borderId="4" xfId="1" applyNumberFormat="1" applyFont="1" applyFill="1" applyBorder="1" applyAlignment="1">
      <alignment horizontal="right" vertical="top" wrapText="1"/>
    </xf>
    <xf numFmtId="0" fontId="8" fillId="0" borderId="16" xfId="1" applyNumberFormat="1" applyFont="1" applyBorder="1" applyAlignment="1">
      <alignment horizontal="right" vertical="top" wrapText="1"/>
    </xf>
    <xf numFmtId="0" fontId="7" fillId="0" borderId="16" xfId="1" applyNumberFormat="1" applyFont="1" applyBorder="1" applyAlignment="1">
      <alignment horizontal="right" vertical="top" wrapText="1"/>
    </xf>
    <xf numFmtId="164" fontId="7" fillId="2" borderId="4" xfId="1" applyNumberFormat="1" applyFont="1" applyFill="1" applyBorder="1" applyAlignment="1">
      <alignment horizontal="right" vertical="top" wrapText="1"/>
    </xf>
    <xf numFmtId="164" fontId="2" fillId="0" borderId="16" xfId="0" applyNumberFormat="1" applyFont="1" applyBorder="1"/>
    <xf numFmtId="0" fontId="7" fillId="0" borderId="24" xfId="2" applyFont="1" applyBorder="1" applyAlignment="1">
      <alignment horizontal="left" vertical="top" wrapText="1"/>
    </xf>
    <xf numFmtId="164" fontId="2" fillId="0" borderId="5" xfId="0" applyNumberFormat="1" applyFont="1" applyBorder="1"/>
    <xf numFmtId="164" fontId="2" fillId="2" borderId="46" xfId="0" applyNumberFormat="1" applyFont="1" applyFill="1" applyBorder="1"/>
    <xf numFmtId="0" fontId="2" fillId="2" borderId="46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0" fillId="0" borderId="0" xfId="0" applyFont="1" applyBorder="1"/>
    <xf numFmtId="164" fontId="0" fillId="2" borderId="4" xfId="0" applyNumberFormat="1" applyFont="1" applyFill="1" applyBorder="1"/>
    <xf numFmtId="164" fontId="0" fillId="0" borderId="16" xfId="0" applyNumberFormat="1" applyFont="1" applyBorder="1"/>
    <xf numFmtId="164" fontId="0" fillId="2" borderId="46" xfId="0" applyNumberFormat="1" applyFont="1" applyFill="1" applyBorder="1"/>
    <xf numFmtId="164" fontId="0" fillId="0" borderId="5" xfId="0" applyNumberFormat="1" applyFont="1" applyBorder="1"/>
    <xf numFmtId="0" fontId="2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2" borderId="32" xfId="2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3" fillId="2" borderId="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2" borderId="32" xfId="2" applyFont="1" applyFill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/>
    </xf>
    <xf numFmtId="0" fontId="3" fillId="2" borderId="47" xfId="2" applyFont="1" applyFill="1" applyBorder="1" applyAlignment="1">
      <alignment horizontal="center" vertical="center"/>
    </xf>
    <xf numFmtId="0" fontId="4" fillId="2" borderId="45" xfId="2" applyFont="1" applyFill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</cellXfs>
  <cellStyles count="4">
    <cellStyle name="Normal" xfId="0" builtinId="0"/>
    <cellStyle name="Normal_CAS Majors" xfId="3"/>
    <cellStyle name="Normal_Sheet1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28</xdr:row>
      <xdr:rowOff>76200</xdr:rowOff>
    </xdr:from>
    <xdr:ext cx="8067675" cy="843821"/>
    <xdr:sp macro="" textlink="">
      <xdr:nvSpPr>
        <xdr:cNvPr id="2" name="TextBox 1"/>
        <xdr:cNvSpPr txBox="1"/>
      </xdr:nvSpPr>
      <xdr:spPr>
        <a:xfrm>
          <a:off x="104775" y="5610225"/>
          <a:ext cx="8067675" cy="843821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/>
            <a:t>The</a:t>
          </a:r>
          <a:r>
            <a:rPr lang="en-US" sz="1200" b="1" baseline="0"/>
            <a:t> first column shows the number of FTIACS/transfers  by school.  The second column shows the percent of total FTIACs/transfers in that school.  The third colum in the number of students that did not return the following fall.  The fourth column is the percent of the total FTIACs/transfers that was from this school (the column %).  The last column shows the percent of FTIACs/transfers from that school that did not return (the row %). </a:t>
          </a:r>
          <a:endParaRPr lang="en-US" sz="12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123</xdr:row>
      <xdr:rowOff>142875</xdr:rowOff>
    </xdr:from>
    <xdr:ext cx="7791450" cy="1125693"/>
    <xdr:sp macro="" textlink="">
      <xdr:nvSpPr>
        <xdr:cNvPr id="2" name="TextBox 1"/>
        <xdr:cNvSpPr txBox="1"/>
      </xdr:nvSpPr>
      <xdr:spPr>
        <a:xfrm>
          <a:off x="38100" y="5353050"/>
          <a:ext cx="7791450" cy="1125693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The</a:t>
          </a:r>
          <a:r>
            <a:rPr lang="en-US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first column shows the number of FTIACS/transfers  by major.  The second column shows the percent of total FTIACs/transfers in that major.   The third colum in the number of students that did not return the following fall.  The fourth column is the percent of the total FTIACs/transfers from this major (the column %).  The last column shows the percent of FTIACs/transfers from that major that did not return (the row %). </a:t>
          </a:r>
          <a:endParaRPr lang="en-US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 b="1"/>
            <a:t>Note:  The numbers of</a:t>
          </a:r>
          <a:r>
            <a:rPr lang="en-US" sz="1100" b="1" baseline="0"/>
            <a:t> new students </a:t>
          </a:r>
          <a:r>
            <a:rPr lang="en-US" sz="1100" b="1"/>
            <a:t>are relatively small, so considerable</a:t>
          </a:r>
          <a:r>
            <a:rPr lang="en-US" sz="1100" b="1" baseline="0"/>
            <a:t> variation from year to year is expected.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tabSelected="1" zoomScaleNormal="100" workbookViewId="0"/>
  </sheetViews>
  <sheetFormatPr defaultRowHeight="12.75" x14ac:dyDescent="0.2"/>
  <cols>
    <col min="1" max="1" width="30.28515625" customWidth="1"/>
    <col min="2" max="2" width="7.85546875" customWidth="1"/>
    <col min="3" max="3" width="9.140625" customWidth="1"/>
    <col min="4" max="5" width="7.85546875" customWidth="1"/>
    <col min="6" max="6" width="11.28515625" customWidth="1"/>
    <col min="7" max="7" width="7.85546875" customWidth="1"/>
    <col min="8" max="8" width="9.140625" customWidth="1"/>
    <col min="9" max="10" width="7.85546875" customWidth="1"/>
    <col min="11" max="11" width="11.28515625" customWidth="1"/>
    <col min="12" max="12" width="7.85546875" customWidth="1"/>
    <col min="13" max="13" width="9.140625" customWidth="1"/>
    <col min="14" max="15" width="7.85546875" customWidth="1"/>
    <col min="16" max="16" width="11.28515625" customWidth="1"/>
    <col min="17" max="17" width="7.85546875" customWidth="1"/>
    <col min="18" max="18" width="9.140625" customWidth="1"/>
    <col min="19" max="20" width="7.85546875" customWidth="1"/>
    <col min="21" max="21" width="9.42578125" customWidth="1"/>
    <col min="22" max="22" width="7.85546875" customWidth="1"/>
    <col min="23" max="23" width="9.140625" customWidth="1"/>
    <col min="24" max="25" width="7.85546875" customWidth="1"/>
    <col min="26" max="26" width="11.28515625" customWidth="1"/>
    <col min="27" max="27" width="7.85546875" customWidth="1"/>
    <col min="28" max="28" width="9.140625" customWidth="1"/>
    <col min="29" max="30" width="7.85546875" customWidth="1"/>
    <col min="31" max="31" width="10.28515625" customWidth="1"/>
    <col min="32" max="32" width="1.7109375" customWidth="1"/>
    <col min="33" max="33" width="7.85546875" customWidth="1"/>
    <col min="34" max="34" width="9.140625" customWidth="1"/>
    <col min="35" max="36" width="7.85546875" customWidth="1"/>
    <col min="37" max="37" width="11.28515625" customWidth="1"/>
    <col min="38" max="38" width="1.7109375" customWidth="1"/>
    <col min="39" max="39" width="7.85546875" customWidth="1"/>
    <col min="41" max="41" width="7.85546875" customWidth="1"/>
    <col min="43" max="43" width="11.28515625" customWidth="1"/>
    <col min="44" max="44" width="1.7109375" customWidth="1"/>
    <col min="45" max="45" width="7.85546875" customWidth="1"/>
    <col min="47" max="47" width="7.85546875" customWidth="1"/>
    <col min="49" max="49" width="11.28515625" customWidth="1"/>
    <col min="50" max="50" width="1.7109375" customWidth="1"/>
    <col min="51" max="51" width="7.85546875" customWidth="1"/>
    <col min="53" max="53" width="7.85546875" customWidth="1"/>
    <col min="55" max="55" width="11.28515625" customWidth="1"/>
    <col min="56" max="56" width="1.7109375" customWidth="1"/>
    <col min="57" max="57" width="7.85546875" customWidth="1"/>
    <col min="59" max="59" width="7.85546875" customWidth="1"/>
  </cols>
  <sheetData>
    <row r="1" spans="1:61" ht="9.75" customHeight="1" x14ac:dyDescent="0.2"/>
    <row r="2" spans="1:61" ht="16.5" thickBot="1" x14ac:dyDescent="0.3">
      <c r="A2" s="182" t="s">
        <v>194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02"/>
      <c r="BE2" s="102"/>
      <c r="BF2" s="102"/>
      <c r="BG2" s="102"/>
      <c r="BH2" s="102"/>
      <c r="BI2" s="102"/>
    </row>
    <row r="3" spans="1:61" x14ac:dyDescent="0.2">
      <c r="A3" s="56"/>
      <c r="B3" s="174" t="s">
        <v>190</v>
      </c>
      <c r="C3" s="175"/>
      <c r="D3" s="175"/>
      <c r="E3" s="175"/>
      <c r="F3" s="176"/>
      <c r="G3" s="174" t="s">
        <v>186</v>
      </c>
      <c r="H3" s="175"/>
      <c r="I3" s="175"/>
      <c r="J3" s="175"/>
      <c r="K3" s="176"/>
      <c r="L3" s="174" t="s">
        <v>175</v>
      </c>
      <c r="M3" s="175"/>
      <c r="N3" s="175"/>
      <c r="O3" s="175"/>
      <c r="P3" s="176"/>
      <c r="Q3" s="174" t="s">
        <v>169</v>
      </c>
      <c r="R3" s="175"/>
      <c r="S3" s="175"/>
      <c r="T3" s="175"/>
      <c r="U3" s="176"/>
      <c r="V3" s="174" t="s">
        <v>164</v>
      </c>
      <c r="W3" s="175"/>
      <c r="X3" s="175"/>
      <c r="Y3" s="175"/>
      <c r="Z3" s="176"/>
      <c r="AA3" s="174" t="s">
        <v>135</v>
      </c>
      <c r="AB3" s="175"/>
      <c r="AC3" s="175"/>
      <c r="AD3" s="175"/>
      <c r="AE3" s="176"/>
      <c r="AF3" s="122"/>
      <c r="AG3" s="174" t="s">
        <v>125</v>
      </c>
      <c r="AH3" s="175"/>
      <c r="AI3" s="175"/>
      <c r="AJ3" s="175"/>
      <c r="AK3" s="176"/>
      <c r="AL3" s="111"/>
      <c r="AM3" s="174" t="s">
        <v>112</v>
      </c>
      <c r="AN3" s="175"/>
      <c r="AO3" s="175"/>
      <c r="AP3" s="175"/>
      <c r="AQ3" s="176"/>
      <c r="AR3" s="101"/>
      <c r="AS3" s="174" t="s">
        <v>109</v>
      </c>
      <c r="AT3" s="175"/>
      <c r="AU3" s="175"/>
      <c r="AV3" s="175"/>
      <c r="AW3" s="176"/>
      <c r="AX3" s="57"/>
      <c r="AY3" s="174" t="s">
        <v>110</v>
      </c>
      <c r="AZ3" s="175"/>
      <c r="BA3" s="175"/>
      <c r="BB3" s="175"/>
      <c r="BC3" s="176"/>
      <c r="BD3" s="57"/>
      <c r="BE3" s="174" t="s">
        <v>111</v>
      </c>
      <c r="BF3" s="175"/>
      <c r="BG3" s="175"/>
      <c r="BH3" s="175"/>
      <c r="BI3" s="176"/>
    </row>
    <row r="4" spans="1:61" ht="14.25" customHeight="1" x14ac:dyDescent="0.2">
      <c r="A4" s="55"/>
      <c r="B4" s="177" t="s">
        <v>191</v>
      </c>
      <c r="C4" s="178"/>
      <c r="D4" s="179" t="s">
        <v>192</v>
      </c>
      <c r="E4" s="180"/>
      <c r="F4" s="181"/>
      <c r="G4" s="177" t="s">
        <v>187</v>
      </c>
      <c r="H4" s="178"/>
      <c r="I4" s="179" t="s">
        <v>188</v>
      </c>
      <c r="J4" s="180"/>
      <c r="K4" s="181"/>
      <c r="L4" s="177" t="s">
        <v>176</v>
      </c>
      <c r="M4" s="178"/>
      <c r="N4" s="179" t="s">
        <v>177</v>
      </c>
      <c r="O4" s="180"/>
      <c r="P4" s="181"/>
      <c r="Q4" s="177" t="s">
        <v>170</v>
      </c>
      <c r="R4" s="178"/>
      <c r="S4" s="179" t="s">
        <v>171</v>
      </c>
      <c r="T4" s="180"/>
      <c r="U4" s="181"/>
      <c r="V4" s="177" t="s">
        <v>165</v>
      </c>
      <c r="W4" s="178"/>
      <c r="X4" s="179" t="s">
        <v>167</v>
      </c>
      <c r="Y4" s="180"/>
      <c r="Z4" s="181"/>
      <c r="AA4" s="177" t="s">
        <v>136</v>
      </c>
      <c r="AB4" s="178"/>
      <c r="AC4" s="179" t="s">
        <v>137</v>
      </c>
      <c r="AD4" s="180"/>
      <c r="AE4" s="181"/>
      <c r="AF4" s="55"/>
      <c r="AG4" s="177" t="s">
        <v>128</v>
      </c>
      <c r="AH4" s="178"/>
      <c r="AI4" s="179" t="s">
        <v>127</v>
      </c>
      <c r="AJ4" s="180"/>
      <c r="AK4" s="181"/>
      <c r="AL4" s="55"/>
      <c r="AM4" s="177" t="s">
        <v>113</v>
      </c>
      <c r="AN4" s="178"/>
      <c r="AO4" s="179" t="s">
        <v>114</v>
      </c>
      <c r="AP4" s="180"/>
      <c r="AQ4" s="181"/>
      <c r="AR4" s="58"/>
      <c r="AS4" s="177" t="s">
        <v>81</v>
      </c>
      <c r="AT4" s="178"/>
      <c r="AU4" s="179" t="s">
        <v>91</v>
      </c>
      <c r="AV4" s="180"/>
      <c r="AW4" s="181"/>
      <c r="AX4" s="58"/>
      <c r="AY4" s="189" t="s">
        <v>56</v>
      </c>
      <c r="AZ4" s="178"/>
      <c r="BA4" s="190" t="s">
        <v>57</v>
      </c>
      <c r="BB4" s="180"/>
      <c r="BC4" s="181"/>
      <c r="BE4" s="189" t="s">
        <v>73</v>
      </c>
      <c r="BF4" s="178"/>
      <c r="BG4" s="190" t="s">
        <v>74</v>
      </c>
      <c r="BH4" s="180"/>
      <c r="BI4" s="181"/>
    </row>
    <row r="5" spans="1:61" ht="39.75" customHeight="1" x14ac:dyDescent="0.2">
      <c r="A5" s="27"/>
      <c r="B5" s="46" t="s">
        <v>55</v>
      </c>
      <c r="C5" s="49" t="s">
        <v>50</v>
      </c>
      <c r="D5" s="63" t="s">
        <v>55</v>
      </c>
      <c r="E5" s="7" t="s">
        <v>88</v>
      </c>
      <c r="F5" s="8" t="s">
        <v>90</v>
      </c>
      <c r="G5" s="46" t="s">
        <v>55</v>
      </c>
      <c r="H5" s="49" t="s">
        <v>50</v>
      </c>
      <c r="I5" s="63" t="s">
        <v>55</v>
      </c>
      <c r="J5" s="7" t="s">
        <v>88</v>
      </c>
      <c r="K5" s="8" t="s">
        <v>90</v>
      </c>
      <c r="L5" s="46" t="s">
        <v>55</v>
      </c>
      <c r="M5" s="49" t="s">
        <v>50</v>
      </c>
      <c r="N5" s="63" t="s">
        <v>55</v>
      </c>
      <c r="O5" s="7" t="s">
        <v>88</v>
      </c>
      <c r="P5" s="8" t="s">
        <v>90</v>
      </c>
      <c r="Q5" s="46" t="s">
        <v>55</v>
      </c>
      <c r="R5" s="49" t="s">
        <v>50</v>
      </c>
      <c r="S5" s="63" t="s">
        <v>55</v>
      </c>
      <c r="T5" s="7" t="s">
        <v>88</v>
      </c>
      <c r="U5" s="8" t="s">
        <v>90</v>
      </c>
      <c r="V5" s="46" t="s">
        <v>55</v>
      </c>
      <c r="W5" s="49" t="s">
        <v>50</v>
      </c>
      <c r="X5" s="63" t="s">
        <v>55</v>
      </c>
      <c r="Y5" s="7" t="s">
        <v>88</v>
      </c>
      <c r="Z5" s="8" t="s">
        <v>90</v>
      </c>
      <c r="AA5" s="46" t="s">
        <v>55</v>
      </c>
      <c r="AB5" s="49" t="s">
        <v>50</v>
      </c>
      <c r="AC5" s="63" t="s">
        <v>55</v>
      </c>
      <c r="AD5" s="7" t="s">
        <v>88</v>
      </c>
      <c r="AE5" s="8" t="s">
        <v>90</v>
      </c>
      <c r="AF5" s="27"/>
      <c r="AG5" s="46" t="s">
        <v>55</v>
      </c>
      <c r="AH5" s="49" t="s">
        <v>50</v>
      </c>
      <c r="AI5" s="63" t="s">
        <v>55</v>
      </c>
      <c r="AJ5" s="7" t="s">
        <v>88</v>
      </c>
      <c r="AK5" s="8" t="s">
        <v>90</v>
      </c>
      <c r="AL5" s="27"/>
      <c r="AM5" s="46" t="s">
        <v>55</v>
      </c>
      <c r="AN5" s="49" t="s">
        <v>50</v>
      </c>
      <c r="AO5" s="63" t="s">
        <v>55</v>
      </c>
      <c r="AP5" s="7" t="s">
        <v>88</v>
      </c>
      <c r="AQ5" s="8" t="s">
        <v>90</v>
      </c>
      <c r="AR5" s="59"/>
      <c r="AS5" s="46" t="s">
        <v>55</v>
      </c>
      <c r="AT5" s="49" t="s">
        <v>50</v>
      </c>
      <c r="AU5" s="63" t="s">
        <v>55</v>
      </c>
      <c r="AV5" s="7" t="s">
        <v>88</v>
      </c>
      <c r="AW5" s="8" t="s">
        <v>90</v>
      </c>
      <c r="AX5" s="59"/>
      <c r="AY5" s="46" t="s">
        <v>55</v>
      </c>
      <c r="AZ5" s="49" t="s">
        <v>50</v>
      </c>
      <c r="BA5" s="63" t="s">
        <v>55</v>
      </c>
      <c r="BB5" s="7" t="s">
        <v>88</v>
      </c>
      <c r="BC5" s="8" t="s">
        <v>66</v>
      </c>
      <c r="BE5" s="46" t="s">
        <v>55</v>
      </c>
      <c r="BF5" s="49" t="s">
        <v>50</v>
      </c>
      <c r="BG5" s="63" t="s">
        <v>55</v>
      </c>
      <c r="BH5" s="7" t="s">
        <v>51</v>
      </c>
      <c r="BI5" s="8" t="s">
        <v>66</v>
      </c>
    </row>
    <row r="6" spans="1:61" s="3" customFormat="1" ht="14.25" customHeight="1" x14ac:dyDescent="0.2">
      <c r="A6" s="28" t="s">
        <v>67</v>
      </c>
      <c r="B6" s="47">
        <v>829</v>
      </c>
      <c r="C6" s="50">
        <f>B6/$B$14</f>
        <v>0.3421378456458935</v>
      </c>
      <c r="D6" s="64">
        <v>184</v>
      </c>
      <c r="E6" s="1">
        <f>D6/$D$14</f>
        <v>0.32167832167832167</v>
      </c>
      <c r="F6" s="2">
        <f>D6/B6</f>
        <v>0.22195416164053075</v>
      </c>
      <c r="G6" s="47">
        <v>911</v>
      </c>
      <c r="H6" s="50">
        <f>G6/$G$14</f>
        <v>0.35866141732283463</v>
      </c>
      <c r="I6" s="64">
        <v>199</v>
      </c>
      <c r="J6" s="1">
        <f>I6/$I$14</f>
        <v>0.33501683501683499</v>
      </c>
      <c r="K6" s="2">
        <f>I6/G6</f>
        <v>0.21844127332601537</v>
      </c>
      <c r="L6" s="47">
        <v>875</v>
      </c>
      <c r="M6" s="50">
        <f>L6/$L$14</f>
        <v>0.33809891808346215</v>
      </c>
      <c r="N6" s="64">
        <v>211</v>
      </c>
      <c r="O6" s="1">
        <f>N6/$N$14</f>
        <v>0.32561728395061729</v>
      </c>
      <c r="P6" s="2">
        <f>N6/L6</f>
        <v>0.24114285714285713</v>
      </c>
      <c r="Q6" s="47">
        <v>891</v>
      </c>
      <c r="R6" s="50">
        <f>Q6/$Q$14</f>
        <v>0.36970954356846475</v>
      </c>
      <c r="S6" s="64">
        <v>194</v>
      </c>
      <c r="T6" s="1">
        <f>S6/$S$14</f>
        <v>0.34154929577464788</v>
      </c>
      <c r="U6" s="2">
        <f>S6/Q6</f>
        <v>0.21773288439955107</v>
      </c>
      <c r="V6" s="47">
        <v>1011</v>
      </c>
      <c r="W6" s="50">
        <f>V6/$V$14</f>
        <v>0.41248470012239902</v>
      </c>
      <c r="X6" s="64">
        <v>215</v>
      </c>
      <c r="Y6" s="1">
        <f>X6/$X$14</f>
        <v>0.40111940298507465</v>
      </c>
      <c r="Z6" s="2">
        <f>X6/V6</f>
        <v>0.21266073194856577</v>
      </c>
      <c r="AA6" s="47">
        <v>910</v>
      </c>
      <c r="AB6" s="50">
        <f>AA6/$AA$14</f>
        <v>0.38542990258365101</v>
      </c>
      <c r="AC6" s="64">
        <v>187</v>
      </c>
      <c r="AD6" s="1">
        <f>AC6/$AC$14</f>
        <v>0.36240310077519378</v>
      </c>
      <c r="AE6" s="2">
        <f>AC6/AA6</f>
        <v>0.20549450549450549</v>
      </c>
      <c r="AF6" s="28"/>
      <c r="AG6" s="47">
        <v>813</v>
      </c>
      <c r="AH6" s="50">
        <f>AG6/$AG$14</f>
        <v>0.36294642857142856</v>
      </c>
      <c r="AI6" s="64">
        <v>196</v>
      </c>
      <c r="AJ6" s="1">
        <f>AI6/$AI$14</f>
        <v>0.29473684210526313</v>
      </c>
      <c r="AK6" s="2">
        <f>AI6/AG6</f>
        <v>0.24108241082410825</v>
      </c>
      <c r="AL6" s="28"/>
      <c r="AM6" s="47">
        <v>870</v>
      </c>
      <c r="AN6" s="50">
        <f>AM6/$AM$14</f>
        <v>0.39118705035971224</v>
      </c>
      <c r="AO6" s="64">
        <v>216</v>
      </c>
      <c r="AP6" s="1">
        <f>AO6/$AO$14</f>
        <v>0.36363636363636365</v>
      </c>
      <c r="AQ6" s="2">
        <f>AO6/AM6</f>
        <v>0.24827586206896551</v>
      </c>
      <c r="AR6" s="60"/>
      <c r="AS6" s="47">
        <v>779</v>
      </c>
      <c r="AT6" s="50">
        <f>AS6/$AS$14</f>
        <v>0.33433476394849787</v>
      </c>
      <c r="AU6" s="64">
        <v>206</v>
      </c>
      <c r="AV6" s="1">
        <f>AU6/$AU$14</f>
        <v>0.3311897106109325</v>
      </c>
      <c r="AW6" s="2">
        <f>AU6/AS6</f>
        <v>0.2644415917843389</v>
      </c>
      <c r="AX6" s="60"/>
      <c r="AY6" s="47">
        <v>706</v>
      </c>
      <c r="AZ6" s="50">
        <v>0.31405693950177938</v>
      </c>
      <c r="BA6" s="64">
        <v>157</v>
      </c>
      <c r="BB6" s="1">
        <v>0.27256944444444442</v>
      </c>
      <c r="BC6" s="2">
        <f t="shared" ref="BC6:BC14" si="0">BA6/AY6</f>
        <v>0.22237960339943344</v>
      </c>
      <c r="BE6" s="47">
        <v>698</v>
      </c>
      <c r="BF6" s="50">
        <v>0.3145561063542136</v>
      </c>
      <c r="BG6" s="64">
        <v>196</v>
      </c>
      <c r="BH6" s="1">
        <v>0.27256944444444442</v>
      </c>
      <c r="BI6" s="2">
        <f t="shared" ref="BI6:BI14" si="1">BG6/BE6</f>
        <v>0.28080229226361031</v>
      </c>
    </row>
    <row r="7" spans="1:61" s="3" customFormat="1" ht="14.25" customHeight="1" x14ac:dyDescent="0.2">
      <c r="A7" s="28" t="s">
        <v>68</v>
      </c>
      <c r="B7" s="47">
        <v>338</v>
      </c>
      <c r="C7" s="50">
        <f t="shared" ref="C7:C14" si="2">B7/$B$14</f>
        <v>0.13949649195212546</v>
      </c>
      <c r="D7" s="64">
        <v>96</v>
      </c>
      <c r="E7" s="1">
        <f t="shared" ref="E7:E14" si="3">D7/$D$14</f>
        <v>0.16783216783216784</v>
      </c>
      <c r="F7" s="2">
        <f t="shared" ref="F7:F14" si="4">D7/B7</f>
        <v>0.28402366863905326</v>
      </c>
      <c r="G7" s="47">
        <v>322</v>
      </c>
      <c r="H7" s="50">
        <f t="shared" ref="H7:H14" si="5">G7/$G$14</f>
        <v>0.12677165354330708</v>
      </c>
      <c r="I7" s="64">
        <v>94</v>
      </c>
      <c r="J7" s="1">
        <f t="shared" ref="J7:J14" si="6">I7/$I$14</f>
        <v>0.15824915824915825</v>
      </c>
      <c r="K7" s="2">
        <f t="shared" ref="K7:K14" si="7">I7/G7</f>
        <v>0.29192546583850931</v>
      </c>
      <c r="L7" s="47">
        <v>350</v>
      </c>
      <c r="M7" s="50">
        <f t="shared" ref="M7:M14" si="8">L7/$L$14</f>
        <v>0.13523956723338484</v>
      </c>
      <c r="N7" s="64">
        <v>94</v>
      </c>
      <c r="O7" s="1">
        <f t="shared" ref="O7:O14" si="9">N7/$N$14</f>
        <v>0.14506172839506173</v>
      </c>
      <c r="P7" s="2">
        <f t="shared" ref="P7:P14" si="10">N7/L7</f>
        <v>0.26857142857142857</v>
      </c>
      <c r="Q7" s="47">
        <v>291</v>
      </c>
      <c r="R7" s="50">
        <f t="shared" ref="R7:R14" si="11">Q7/$Q$14</f>
        <v>0.12074688796680498</v>
      </c>
      <c r="S7" s="64">
        <v>79</v>
      </c>
      <c r="T7" s="1">
        <f>S7/$S$14</f>
        <v>0.13908450704225353</v>
      </c>
      <c r="U7" s="2">
        <f t="shared" ref="U7:U14" si="12">S7/Q7</f>
        <v>0.27147766323024053</v>
      </c>
      <c r="V7" s="47">
        <v>302</v>
      </c>
      <c r="W7" s="50">
        <f t="shared" ref="W7:W14" si="13">V7/$V$14</f>
        <v>0.12321501427988577</v>
      </c>
      <c r="X7" s="64">
        <v>84</v>
      </c>
      <c r="Y7" s="1">
        <f t="shared" ref="Y7:Y14" si="14">X7/$X$14</f>
        <v>0.15671641791044777</v>
      </c>
      <c r="Z7" s="2">
        <f>X7/V7</f>
        <v>0.27814569536423839</v>
      </c>
      <c r="AA7" s="47">
        <v>239</v>
      </c>
      <c r="AB7" s="50">
        <f t="shared" ref="AB7:AB14" si="15">AA7/$AA$14</f>
        <v>0.1012282930961457</v>
      </c>
      <c r="AC7" s="64">
        <v>58</v>
      </c>
      <c r="AD7" s="1">
        <f t="shared" ref="AD7:AD14" si="16">AC7/$AC$14</f>
        <v>0.1124031007751938</v>
      </c>
      <c r="AE7" s="2">
        <f>AC7/AA7</f>
        <v>0.24267782426778242</v>
      </c>
      <c r="AF7" s="28"/>
      <c r="AG7" s="47">
        <v>250</v>
      </c>
      <c r="AH7" s="50">
        <f>AG7/$AG$14</f>
        <v>0.11160714285714286</v>
      </c>
      <c r="AI7" s="64">
        <v>84</v>
      </c>
      <c r="AJ7" s="1">
        <f t="shared" ref="AJ7:AJ14" si="17">AI7/$AI$14</f>
        <v>0.12631578947368421</v>
      </c>
      <c r="AK7" s="2">
        <f>AI7/AG7</f>
        <v>0.33600000000000002</v>
      </c>
      <c r="AL7" s="28"/>
      <c r="AM7" s="47">
        <v>234</v>
      </c>
      <c r="AN7" s="50">
        <f t="shared" ref="AN7:AN14" si="18">AM7/$AM$14</f>
        <v>0.10521582733812949</v>
      </c>
      <c r="AO7" s="64">
        <v>74</v>
      </c>
      <c r="AP7" s="1">
        <f t="shared" ref="AP7:AP14" si="19">AO7/$AO$14</f>
        <v>0.12457912457912458</v>
      </c>
      <c r="AQ7" s="2">
        <f>AO7/AM7</f>
        <v>0.31623931623931623</v>
      </c>
      <c r="AR7" s="60"/>
      <c r="AS7" s="47">
        <v>246</v>
      </c>
      <c r="AT7" s="50">
        <f t="shared" ref="AT7:AT14" si="20">AS7/$AS$14</f>
        <v>0.10557939914163091</v>
      </c>
      <c r="AU7" s="64">
        <v>70</v>
      </c>
      <c r="AV7" s="1">
        <f t="shared" ref="AV7:AV14" si="21">AU7/$AU$14</f>
        <v>0.11254019292604502</v>
      </c>
      <c r="AW7" s="2">
        <f t="shared" ref="AW7:AW14" si="22">AU7/AS7</f>
        <v>0.28455284552845528</v>
      </c>
      <c r="AX7" s="60"/>
      <c r="AY7" s="47">
        <v>270</v>
      </c>
      <c r="AZ7" s="50">
        <v>0.1201067615658363</v>
      </c>
      <c r="BA7" s="64">
        <v>83</v>
      </c>
      <c r="BB7" s="1">
        <v>0.14409722222222221</v>
      </c>
      <c r="BC7" s="2">
        <f t="shared" si="0"/>
        <v>0.30740740740740741</v>
      </c>
      <c r="BE7" s="47">
        <v>301</v>
      </c>
      <c r="BF7" s="50">
        <v>0.13564668769716087</v>
      </c>
      <c r="BG7" s="64">
        <v>75</v>
      </c>
      <c r="BH7" s="1">
        <v>0.14409722222222221</v>
      </c>
      <c r="BI7" s="2">
        <f t="shared" si="1"/>
        <v>0.24916943521594684</v>
      </c>
    </row>
    <row r="8" spans="1:61" s="3" customFormat="1" ht="14.25" customHeight="1" x14ac:dyDescent="0.2">
      <c r="A8" s="28" t="s">
        <v>69</v>
      </c>
      <c r="B8" s="47">
        <v>72</v>
      </c>
      <c r="C8" s="50">
        <f t="shared" si="2"/>
        <v>2.9715229054890633E-2</v>
      </c>
      <c r="D8" s="64">
        <v>7</v>
      </c>
      <c r="E8" s="1">
        <f t="shared" si="3"/>
        <v>1.2237762237762238E-2</v>
      </c>
      <c r="F8" s="2">
        <f t="shared" si="4"/>
        <v>9.7222222222222224E-2</v>
      </c>
      <c r="G8" s="47">
        <v>85</v>
      </c>
      <c r="H8" s="50">
        <f t="shared" si="5"/>
        <v>3.3464566929133861E-2</v>
      </c>
      <c r="I8" s="64">
        <v>22</v>
      </c>
      <c r="J8" s="1">
        <f t="shared" si="6"/>
        <v>3.7037037037037035E-2</v>
      </c>
      <c r="K8" s="2">
        <f t="shared" si="7"/>
        <v>0.25882352941176473</v>
      </c>
      <c r="L8" s="47">
        <v>79</v>
      </c>
      <c r="M8" s="50">
        <f t="shared" si="8"/>
        <v>3.0525502318392583E-2</v>
      </c>
      <c r="N8" s="64">
        <v>13</v>
      </c>
      <c r="O8" s="1">
        <f t="shared" si="9"/>
        <v>2.0061728395061727E-2</v>
      </c>
      <c r="P8" s="2">
        <f t="shared" si="10"/>
        <v>0.16455696202531644</v>
      </c>
      <c r="Q8" s="47">
        <v>74</v>
      </c>
      <c r="R8" s="50">
        <f t="shared" si="11"/>
        <v>3.0705394190871368E-2</v>
      </c>
      <c r="S8" s="64">
        <v>20</v>
      </c>
      <c r="T8" s="1">
        <f t="shared" ref="T8:T14" si="23">S8/$S$14</f>
        <v>3.5211267605633804E-2</v>
      </c>
      <c r="U8" s="2">
        <f t="shared" si="12"/>
        <v>0.27027027027027029</v>
      </c>
      <c r="V8" s="47">
        <v>72</v>
      </c>
      <c r="W8" s="50">
        <f t="shared" si="13"/>
        <v>2.937576499388005E-2</v>
      </c>
      <c r="X8" s="64">
        <v>11</v>
      </c>
      <c r="Y8" s="1">
        <f t="shared" si="14"/>
        <v>2.0522388059701493E-2</v>
      </c>
      <c r="Z8" s="2">
        <f t="shared" ref="Z8:Z10" si="24">X8/V8</f>
        <v>0.15277777777777779</v>
      </c>
      <c r="AA8" s="47">
        <v>92</v>
      </c>
      <c r="AB8" s="50">
        <f t="shared" si="15"/>
        <v>3.8966539601863616E-2</v>
      </c>
      <c r="AC8" s="64">
        <v>13</v>
      </c>
      <c r="AD8" s="1">
        <f t="shared" si="16"/>
        <v>2.5193798449612403E-2</v>
      </c>
      <c r="AE8" s="2">
        <f t="shared" ref="AE8:AE10" si="25">AC8/AA8</f>
        <v>0.14130434782608695</v>
      </c>
      <c r="AF8" s="28"/>
      <c r="AG8" s="47">
        <v>101</v>
      </c>
      <c r="AH8" s="50">
        <f t="shared" ref="AH8:AH14" si="26">AG8/$AG$14</f>
        <v>4.5089285714285714E-2</v>
      </c>
      <c r="AI8" s="64">
        <v>26</v>
      </c>
      <c r="AJ8" s="1">
        <f t="shared" si="17"/>
        <v>3.9097744360902256E-2</v>
      </c>
      <c r="AK8" s="2">
        <f t="shared" ref="AK8:AK13" si="27">AI8/AG8</f>
        <v>0.25742574257425743</v>
      </c>
      <c r="AL8" s="28"/>
      <c r="AM8" s="47">
        <v>120</v>
      </c>
      <c r="AN8" s="50">
        <f t="shared" si="18"/>
        <v>5.3956834532374098E-2</v>
      </c>
      <c r="AO8" s="64">
        <v>31</v>
      </c>
      <c r="AP8" s="1">
        <f t="shared" si="19"/>
        <v>5.2188552188552187E-2</v>
      </c>
      <c r="AQ8" s="2">
        <f t="shared" ref="AQ8:AQ13" si="28">AO8/AM8</f>
        <v>0.25833333333333336</v>
      </c>
      <c r="AR8" s="60"/>
      <c r="AS8" s="47">
        <v>107</v>
      </c>
      <c r="AT8" s="50">
        <f t="shared" si="20"/>
        <v>4.5922746781115881E-2</v>
      </c>
      <c r="AU8" s="64">
        <v>22</v>
      </c>
      <c r="AV8" s="1">
        <f t="shared" si="21"/>
        <v>3.5369774919614148E-2</v>
      </c>
      <c r="AW8" s="2">
        <f t="shared" si="22"/>
        <v>0.20560747663551401</v>
      </c>
      <c r="AX8" s="60"/>
      <c r="AY8" s="47">
        <v>125</v>
      </c>
      <c r="AZ8" s="50">
        <v>5.5604982206405695E-2</v>
      </c>
      <c r="BA8" s="64">
        <v>30</v>
      </c>
      <c r="BB8" s="1">
        <v>5.2083333333333329E-2</v>
      </c>
      <c r="BC8" s="2">
        <f t="shared" si="0"/>
        <v>0.24</v>
      </c>
      <c r="BE8" s="47">
        <v>114</v>
      </c>
      <c r="BF8" s="50">
        <v>5.1374493014871563E-2</v>
      </c>
      <c r="BG8" s="64">
        <v>29</v>
      </c>
      <c r="BH8" s="1">
        <v>5.2083333333333329E-2</v>
      </c>
      <c r="BI8" s="2">
        <f t="shared" si="1"/>
        <v>0.25438596491228072</v>
      </c>
    </row>
    <row r="9" spans="1:61" s="3" customFormat="1" ht="14.25" customHeight="1" x14ac:dyDescent="0.2">
      <c r="A9" s="28" t="s">
        <v>70</v>
      </c>
      <c r="B9" s="47">
        <v>416</v>
      </c>
      <c r="C9" s="50">
        <f t="shared" si="2"/>
        <v>0.17168799009492364</v>
      </c>
      <c r="D9" s="64">
        <v>92</v>
      </c>
      <c r="E9" s="1">
        <f t="shared" si="3"/>
        <v>0.16083916083916083</v>
      </c>
      <c r="F9" s="2">
        <f t="shared" si="4"/>
        <v>0.22115384615384615</v>
      </c>
      <c r="G9" s="47">
        <v>393</v>
      </c>
      <c r="H9" s="50">
        <f t="shared" si="5"/>
        <v>0.15472440944881891</v>
      </c>
      <c r="I9" s="64">
        <v>71</v>
      </c>
      <c r="J9" s="1">
        <f t="shared" si="6"/>
        <v>0.11952861952861953</v>
      </c>
      <c r="K9" s="2">
        <f t="shared" si="7"/>
        <v>0.1806615776081425</v>
      </c>
      <c r="L9" s="47">
        <v>398</v>
      </c>
      <c r="M9" s="50">
        <f t="shared" si="8"/>
        <v>0.15378670788253476</v>
      </c>
      <c r="N9" s="64">
        <v>100</v>
      </c>
      <c r="O9" s="1">
        <f t="shared" si="9"/>
        <v>0.15432098765432098</v>
      </c>
      <c r="P9" s="2">
        <f t="shared" si="10"/>
        <v>0.25125628140703515</v>
      </c>
      <c r="Q9" s="47">
        <v>313</v>
      </c>
      <c r="R9" s="50">
        <f t="shared" si="11"/>
        <v>0.12987551867219918</v>
      </c>
      <c r="S9" s="64">
        <v>64</v>
      </c>
      <c r="T9" s="1">
        <f t="shared" si="23"/>
        <v>0.11267605633802817</v>
      </c>
      <c r="U9" s="2">
        <f t="shared" si="12"/>
        <v>0.20447284345047922</v>
      </c>
      <c r="V9" s="47">
        <v>267</v>
      </c>
      <c r="W9" s="50">
        <f t="shared" si="13"/>
        <v>0.10893512851897184</v>
      </c>
      <c r="X9" s="64">
        <v>66</v>
      </c>
      <c r="Y9" s="1">
        <f t="shared" si="14"/>
        <v>0.12313432835820895</v>
      </c>
      <c r="Z9" s="2">
        <f t="shared" si="24"/>
        <v>0.24719101123595505</v>
      </c>
      <c r="AA9" s="47">
        <v>203</v>
      </c>
      <c r="AB9" s="50">
        <f t="shared" si="15"/>
        <v>8.5980516730199075E-2</v>
      </c>
      <c r="AC9" s="64">
        <v>47</v>
      </c>
      <c r="AD9" s="1">
        <f t="shared" si="16"/>
        <v>9.1085271317829453E-2</v>
      </c>
      <c r="AE9" s="2">
        <f t="shared" si="25"/>
        <v>0.23152709359605911</v>
      </c>
      <c r="AF9" s="28"/>
      <c r="AG9" s="47">
        <v>164</v>
      </c>
      <c r="AH9" s="50">
        <f t="shared" si="26"/>
        <v>7.3214285714285718E-2</v>
      </c>
      <c r="AI9" s="64">
        <v>47</v>
      </c>
      <c r="AJ9" s="1">
        <f t="shared" si="17"/>
        <v>7.067669172932331E-2</v>
      </c>
      <c r="AK9" s="2">
        <f t="shared" si="27"/>
        <v>0.28658536585365851</v>
      </c>
      <c r="AL9" s="28"/>
      <c r="AM9" s="47">
        <v>128</v>
      </c>
      <c r="AN9" s="50">
        <f t="shared" si="18"/>
        <v>5.7553956834532377E-2</v>
      </c>
      <c r="AO9" s="64">
        <v>29</v>
      </c>
      <c r="AP9" s="1">
        <f t="shared" si="19"/>
        <v>4.8821548821548821E-2</v>
      </c>
      <c r="AQ9" s="2">
        <f t="shared" si="28"/>
        <v>0.2265625</v>
      </c>
      <c r="AR9" s="60"/>
      <c r="AS9" s="47">
        <v>118</v>
      </c>
      <c r="AT9" s="50">
        <f t="shared" si="20"/>
        <v>5.0643776824034335E-2</v>
      </c>
      <c r="AU9" s="64">
        <v>29</v>
      </c>
      <c r="AV9" s="1">
        <f t="shared" si="21"/>
        <v>4.6623794212218649E-2</v>
      </c>
      <c r="AW9" s="2">
        <f t="shared" si="22"/>
        <v>0.24576271186440679</v>
      </c>
      <c r="AX9" s="60"/>
      <c r="AY9" s="47">
        <v>152</v>
      </c>
      <c r="AZ9" s="50">
        <v>6.7615658362989328E-2</v>
      </c>
      <c r="BA9" s="64">
        <v>42</v>
      </c>
      <c r="BB9" s="1">
        <v>7.2916666666666671E-2</v>
      </c>
      <c r="BC9" s="2">
        <f t="shared" si="0"/>
        <v>0.27631578947368424</v>
      </c>
      <c r="BE9" s="47">
        <v>132</v>
      </c>
      <c r="BF9" s="50">
        <v>5.9486255069851286E-2</v>
      </c>
      <c r="BG9" s="64">
        <v>40</v>
      </c>
      <c r="BH9" s="1">
        <v>7.2916666666666671E-2</v>
      </c>
      <c r="BI9" s="2">
        <f t="shared" si="1"/>
        <v>0.30303030303030304</v>
      </c>
    </row>
    <row r="10" spans="1:61" s="3" customFormat="1" ht="14.25" customHeight="1" x14ac:dyDescent="0.2">
      <c r="A10" s="28" t="s">
        <v>71</v>
      </c>
      <c r="B10" s="47">
        <v>290</v>
      </c>
      <c r="C10" s="50">
        <f>B10/$B$14</f>
        <v>0.11968633924886504</v>
      </c>
      <c r="D10" s="64">
        <v>58</v>
      </c>
      <c r="E10" s="1">
        <f t="shared" si="3"/>
        <v>0.10139860139860139</v>
      </c>
      <c r="F10" s="2">
        <f t="shared" si="4"/>
        <v>0.2</v>
      </c>
      <c r="G10" s="47">
        <v>305</v>
      </c>
      <c r="H10" s="50">
        <f t="shared" si="5"/>
        <v>0.12007874015748031</v>
      </c>
      <c r="I10" s="64">
        <v>53</v>
      </c>
      <c r="J10" s="1">
        <f t="shared" si="6"/>
        <v>8.9225589225589222E-2</v>
      </c>
      <c r="K10" s="2">
        <f t="shared" si="7"/>
        <v>0.17377049180327869</v>
      </c>
      <c r="L10" s="47">
        <v>347</v>
      </c>
      <c r="M10" s="50">
        <f t="shared" si="8"/>
        <v>0.13408037094281297</v>
      </c>
      <c r="N10" s="64">
        <v>75</v>
      </c>
      <c r="O10" s="1">
        <f t="shared" si="9"/>
        <v>0.11574074074074074</v>
      </c>
      <c r="P10" s="2">
        <f t="shared" si="10"/>
        <v>0.21613832853025935</v>
      </c>
      <c r="Q10" s="47">
        <v>326</v>
      </c>
      <c r="R10" s="50">
        <f t="shared" si="11"/>
        <v>0.13526970954356846</v>
      </c>
      <c r="S10" s="64">
        <v>64</v>
      </c>
      <c r="T10" s="1">
        <f t="shared" si="23"/>
        <v>0.11267605633802817</v>
      </c>
      <c r="U10" s="2">
        <f t="shared" si="12"/>
        <v>0.19631901840490798</v>
      </c>
      <c r="V10" s="47">
        <v>327</v>
      </c>
      <c r="W10" s="50">
        <f t="shared" si="13"/>
        <v>0.13341493268053856</v>
      </c>
      <c r="X10" s="64">
        <v>61</v>
      </c>
      <c r="Y10" s="1">
        <f t="shared" si="14"/>
        <v>0.11380597014925373</v>
      </c>
      <c r="Z10" s="2">
        <f t="shared" si="24"/>
        <v>0.18654434250764526</v>
      </c>
      <c r="AA10" s="47">
        <v>347</v>
      </c>
      <c r="AB10" s="50">
        <f t="shared" si="15"/>
        <v>0.1469716221939856</v>
      </c>
      <c r="AC10" s="64">
        <v>74</v>
      </c>
      <c r="AD10" s="1">
        <f t="shared" si="16"/>
        <v>0.1434108527131783</v>
      </c>
      <c r="AE10" s="2">
        <f t="shared" si="25"/>
        <v>0.2132564841498559</v>
      </c>
      <c r="AF10" s="28"/>
      <c r="AG10" s="47">
        <v>274</v>
      </c>
      <c r="AH10" s="50">
        <f t="shared" si="26"/>
        <v>0.12232142857142857</v>
      </c>
      <c r="AI10" s="64">
        <v>74</v>
      </c>
      <c r="AJ10" s="1">
        <f t="shared" si="17"/>
        <v>0.11127819548872181</v>
      </c>
      <c r="AK10" s="2">
        <f t="shared" si="27"/>
        <v>0.27007299270072993</v>
      </c>
      <c r="AL10" s="28"/>
      <c r="AM10" s="47">
        <v>303</v>
      </c>
      <c r="AN10" s="50">
        <f t="shared" si="18"/>
        <v>0.13624100719424462</v>
      </c>
      <c r="AO10" s="64">
        <v>82</v>
      </c>
      <c r="AP10" s="1">
        <f t="shared" si="19"/>
        <v>0.13804713804713806</v>
      </c>
      <c r="AQ10" s="2">
        <f t="shared" si="28"/>
        <v>0.27062706270627063</v>
      </c>
      <c r="AR10" s="60"/>
      <c r="AS10" s="47">
        <v>321</v>
      </c>
      <c r="AT10" s="50">
        <f t="shared" si="20"/>
        <v>0.13776824034334764</v>
      </c>
      <c r="AU10" s="64">
        <v>75</v>
      </c>
      <c r="AV10" s="1">
        <f t="shared" si="21"/>
        <v>0.12057877813504823</v>
      </c>
      <c r="AW10" s="2">
        <f t="shared" si="22"/>
        <v>0.23364485981308411</v>
      </c>
      <c r="AX10" s="60"/>
      <c r="AY10" s="47">
        <v>229</v>
      </c>
      <c r="AZ10" s="50">
        <v>0.10186832740213524</v>
      </c>
      <c r="BA10" s="64">
        <v>40</v>
      </c>
      <c r="BB10" s="1">
        <v>6.9444444444444448E-2</v>
      </c>
      <c r="BC10" s="2">
        <f t="shared" si="0"/>
        <v>0.17467248908296942</v>
      </c>
      <c r="BE10" s="47">
        <v>211</v>
      </c>
      <c r="BF10" s="50">
        <v>9.5087877422262282E-2</v>
      </c>
      <c r="BG10" s="64">
        <v>55</v>
      </c>
      <c r="BH10" s="1">
        <v>6.9444444444444448E-2</v>
      </c>
      <c r="BI10" s="2">
        <f t="shared" si="1"/>
        <v>0.26066350710900477</v>
      </c>
    </row>
    <row r="11" spans="1:61" s="3" customFormat="1" ht="14.25" customHeight="1" x14ac:dyDescent="0.2">
      <c r="A11" s="28" t="s">
        <v>0</v>
      </c>
      <c r="B11" s="47">
        <v>36</v>
      </c>
      <c r="C11" s="50">
        <f t="shared" si="2"/>
        <v>1.4857614527445316E-2</v>
      </c>
      <c r="D11" s="64">
        <v>7</v>
      </c>
      <c r="E11" s="1">
        <f t="shared" si="3"/>
        <v>1.2237762237762238E-2</v>
      </c>
      <c r="F11" s="2">
        <f t="shared" si="4"/>
        <v>0.19444444444444445</v>
      </c>
      <c r="G11" s="47">
        <v>34</v>
      </c>
      <c r="H11" s="50">
        <f t="shared" si="5"/>
        <v>1.3385826771653543E-2</v>
      </c>
      <c r="I11" s="64">
        <v>10</v>
      </c>
      <c r="J11" s="1">
        <f t="shared" si="6"/>
        <v>1.6835016835016835E-2</v>
      </c>
      <c r="K11" s="2">
        <f t="shared" si="7"/>
        <v>0.29411764705882354</v>
      </c>
      <c r="L11" s="47">
        <v>36</v>
      </c>
      <c r="M11" s="50">
        <f t="shared" si="8"/>
        <v>1.3910355486862442E-2</v>
      </c>
      <c r="N11" s="64">
        <v>6</v>
      </c>
      <c r="O11" s="1">
        <f t="shared" si="9"/>
        <v>9.2592592592592587E-3</v>
      </c>
      <c r="P11" s="2">
        <f t="shared" si="10"/>
        <v>0.16666666666666666</v>
      </c>
      <c r="Q11" s="47">
        <v>38</v>
      </c>
      <c r="R11" s="50">
        <f t="shared" si="11"/>
        <v>1.5767634854771784E-2</v>
      </c>
      <c r="S11" s="64">
        <v>9</v>
      </c>
      <c r="T11" s="1">
        <f t="shared" si="23"/>
        <v>1.5845070422535211E-2</v>
      </c>
      <c r="U11" s="2">
        <f t="shared" si="12"/>
        <v>0.23684210526315788</v>
      </c>
      <c r="V11" s="47">
        <v>24</v>
      </c>
      <c r="W11" s="50">
        <f t="shared" si="13"/>
        <v>9.7919216646266821E-3</v>
      </c>
      <c r="X11" s="64">
        <v>2</v>
      </c>
      <c r="Y11" s="1">
        <f t="shared" si="14"/>
        <v>3.7313432835820895E-3</v>
      </c>
      <c r="Z11" s="2">
        <f>X11/V11</f>
        <v>8.3333333333333329E-2</v>
      </c>
      <c r="AA11" s="47">
        <v>29</v>
      </c>
      <c r="AB11" s="50">
        <f t="shared" si="15"/>
        <v>1.228293096145701E-2</v>
      </c>
      <c r="AC11" s="64">
        <v>2</v>
      </c>
      <c r="AD11" s="1">
        <f t="shared" si="16"/>
        <v>3.875968992248062E-3</v>
      </c>
      <c r="AE11" s="2">
        <f>AC11/AA11</f>
        <v>6.8965517241379309E-2</v>
      </c>
      <c r="AF11" s="28"/>
      <c r="AG11" s="47">
        <v>23</v>
      </c>
      <c r="AH11" s="50">
        <f t="shared" si="26"/>
        <v>1.0267857142857143E-2</v>
      </c>
      <c r="AI11" s="64">
        <v>8</v>
      </c>
      <c r="AJ11" s="1">
        <f t="shared" si="17"/>
        <v>1.2030075187969926E-2</v>
      </c>
      <c r="AK11" s="2">
        <f>AI11/AG11</f>
        <v>0.34782608695652173</v>
      </c>
      <c r="AL11" s="28"/>
      <c r="AM11" s="47">
        <v>16</v>
      </c>
      <c r="AN11" s="50">
        <f t="shared" si="18"/>
        <v>7.1942446043165471E-3</v>
      </c>
      <c r="AO11" s="64">
        <v>7</v>
      </c>
      <c r="AP11" s="1">
        <f t="shared" si="19"/>
        <v>1.1784511784511785E-2</v>
      </c>
      <c r="AQ11" s="2">
        <f>AO11/AM11</f>
        <v>0.4375</v>
      </c>
      <c r="AR11" s="60"/>
      <c r="AS11" s="47">
        <v>14</v>
      </c>
      <c r="AT11" s="50">
        <f t="shared" si="20"/>
        <v>6.0085836909871248E-3</v>
      </c>
      <c r="AU11" s="64">
        <v>1</v>
      </c>
      <c r="AV11" s="1">
        <f t="shared" si="21"/>
        <v>1.6077170418006431E-3</v>
      </c>
      <c r="AW11" s="2">
        <f t="shared" si="22"/>
        <v>7.1428571428571425E-2</v>
      </c>
      <c r="AX11" s="60"/>
      <c r="AY11" s="47">
        <v>16</v>
      </c>
      <c r="AZ11" s="50">
        <v>7.1174377224199293E-3</v>
      </c>
      <c r="BA11" s="64">
        <v>2</v>
      </c>
      <c r="BB11" s="1">
        <v>3.472222222222222E-3</v>
      </c>
      <c r="BC11" s="2">
        <f t="shared" si="0"/>
        <v>0.125</v>
      </c>
      <c r="BE11" s="47">
        <v>10</v>
      </c>
      <c r="BF11" s="50">
        <v>4.5065344749887336E-3</v>
      </c>
      <c r="BG11" s="64">
        <v>1</v>
      </c>
      <c r="BH11" s="1">
        <v>3.472222222222222E-3</v>
      </c>
      <c r="BI11" s="2">
        <f t="shared" si="1"/>
        <v>0.1</v>
      </c>
    </row>
    <row r="12" spans="1:61" s="3" customFormat="1" ht="14.25" customHeight="1" x14ac:dyDescent="0.2">
      <c r="A12" s="28" t="s">
        <v>72</v>
      </c>
      <c r="B12" s="47">
        <v>150</v>
      </c>
      <c r="C12" s="50">
        <f t="shared" si="2"/>
        <v>6.1906727197688818E-2</v>
      </c>
      <c r="D12" s="64">
        <v>34</v>
      </c>
      <c r="E12" s="1">
        <f t="shared" si="3"/>
        <v>5.944055944055944E-2</v>
      </c>
      <c r="F12" s="2">
        <f t="shared" si="4"/>
        <v>0.22666666666666666</v>
      </c>
      <c r="G12" s="47">
        <v>191</v>
      </c>
      <c r="H12" s="50">
        <f t="shared" si="5"/>
        <v>7.519685039370079E-2</v>
      </c>
      <c r="I12" s="64">
        <v>45</v>
      </c>
      <c r="J12" s="1">
        <f t="shared" si="6"/>
        <v>7.575757575757576E-2</v>
      </c>
      <c r="K12" s="2">
        <f t="shared" si="7"/>
        <v>0.2356020942408377</v>
      </c>
      <c r="L12" s="47">
        <v>167</v>
      </c>
      <c r="M12" s="50">
        <f t="shared" si="8"/>
        <v>6.4528593508500778E-2</v>
      </c>
      <c r="N12" s="64">
        <v>36</v>
      </c>
      <c r="O12" s="1">
        <f t="shared" si="9"/>
        <v>5.5555555555555552E-2</v>
      </c>
      <c r="P12" s="2">
        <f t="shared" si="10"/>
        <v>0.21556886227544911</v>
      </c>
      <c r="Q12" s="47">
        <v>166</v>
      </c>
      <c r="R12" s="50">
        <f t="shared" si="11"/>
        <v>6.8879668049792536E-2</v>
      </c>
      <c r="S12" s="64">
        <v>45</v>
      </c>
      <c r="T12" s="1">
        <f t="shared" si="23"/>
        <v>7.9225352112676062E-2</v>
      </c>
      <c r="U12" s="2">
        <f t="shared" si="12"/>
        <v>0.27108433734939757</v>
      </c>
      <c r="V12" s="47">
        <v>132</v>
      </c>
      <c r="W12" s="50">
        <f t="shared" si="13"/>
        <v>5.3855569155446759E-2</v>
      </c>
      <c r="X12" s="64">
        <v>21</v>
      </c>
      <c r="Y12" s="1">
        <f t="shared" si="14"/>
        <v>3.9179104477611942E-2</v>
      </c>
      <c r="Z12" s="2">
        <f t="shared" ref="Z12:Z13" si="29">X12/V12</f>
        <v>0.15909090909090909</v>
      </c>
      <c r="AA12" s="47">
        <v>133</v>
      </c>
      <c r="AB12" s="50">
        <f t="shared" si="15"/>
        <v>5.6332062685302838E-2</v>
      </c>
      <c r="AC12" s="64">
        <v>29</v>
      </c>
      <c r="AD12" s="1">
        <f t="shared" si="16"/>
        <v>5.6201550387596902E-2</v>
      </c>
      <c r="AE12" s="2">
        <f t="shared" ref="AE12:AE13" si="30">AC12/AA12</f>
        <v>0.21804511278195488</v>
      </c>
      <c r="AF12" s="28"/>
      <c r="AG12" s="47">
        <v>127</v>
      </c>
      <c r="AH12" s="50">
        <f t="shared" si="26"/>
        <v>5.6696428571428571E-2</v>
      </c>
      <c r="AI12" s="64">
        <v>46</v>
      </c>
      <c r="AJ12" s="1">
        <f t="shared" si="17"/>
        <v>6.9172932330827067E-2</v>
      </c>
      <c r="AK12" s="2">
        <f t="shared" si="27"/>
        <v>0.36220472440944884</v>
      </c>
      <c r="AL12" s="28"/>
      <c r="AM12" s="47">
        <v>138</v>
      </c>
      <c r="AN12" s="50">
        <f t="shared" si="18"/>
        <v>6.2050359712230219E-2</v>
      </c>
      <c r="AO12" s="64">
        <v>29</v>
      </c>
      <c r="AP12" s="1">
        <f t="shared" si="19"/>
        <v>4.8821548821548821E-2</v>
      </c>
      <c r="AQ12" s="2">
        <f t="shared" si="28"/>
        <v>0.21014492753623187</v>
      </c>
      <c r="AR12" s="60"/>
      <c r="AS12" s="47">
        <v>316</v>
      </c>
      <c r="AT12" s="50">
        <f t="shared" si="20"/>
        <v>0.13562231759656651</v>
      </c>
      <c r="AU12" s="64">
        <v>99</v>
      </c>
      <c r="AV12" s="1">
        <f t="shared" si="21"/>
        <v>0.15916398713826366</v>
      </c>
      <c r="AW12" s="2">
        <f t="shared" si="22"/>
        <v>0.31329113924050633</v>
      </c>
      <c r="AX12" s="60"/>
      <c r="AY12" s="47">
        <v>307</v>
      </c>
      <c r="AZ12" s="50">
        <v>0.1365658362989324</v>
      </c>
      <c r="BA12" s="64">
        <v>96</v>
      </c>
      <c r="BB12" s="1">
        <v>0.16666666666666669</v>
      </c>
      <c r="BC12" s="2">
        <f t="shared" si="0"/>
        <v>0.31270358306188922</v>
      </c>
      <c r="BE12" s="47">
        <v>254</v>
      </c>
      <c r="BF12" s="50">
        <v>0.11446597566471384</v>
      </c>
      <c r="BG12" s="64">
        <v>89</v>
      </c>
      <c r="BH12" s="1">
        <v>0.16666666666666669</v>
      </c>
      <c r="BI12" s="2">
        <f t="shared" si="1"/>
        <v>0.35039370078740156</v>
      </c>
    </row>
    <row r="13" spans="1:61" s="3" customFormat="1" ht="14.25" customHeight="1" x14ac:dyDescent="0.2">
      <c r="A13" s="28" t="s">
        <v>1</v>
      </c>
      <c r="B13" s="47">
        <v>292</v>
      </c>
      <c r="C13" s="50">
        <f>B13/$B$14</f>
        <v>0.12051176227816757</v>
      </c>
      <c r="D13" s="64">
        <v>94</v>
      </c>
      <c r="E13" s="1">
        <f t="shared" si="3"/>
        <v>0.16433566433566432</v>
      </c>
      <c r="F13" s="2">
        <f>D13/B13</f>
        <v>0.32191780821917809</v>
      </c>
      <c r="G13" s="47">
        <v>299</v>
      </c>
      <c r="H13" s="50">
        <f t="shared" si="5"/>
        <v>0.11771653543307087</v>
      </c>
      <c r="I13" s="64">
        <v>100</v>
      </c>
      <c r="J13" s="1">
        <f t="shared" si="6"/>
        <v>0.16835016835016836</v>
      </c>
      <c r="K13" s="2">
        <f t="shared" si="7"/>
        <v>0.33444816053511706</v>
      </c>
      <c r="L13" s="47">
        <v>336</v>
      </c>
      <c r="M13" s="50">
        <f t="shared" si="8"/>
        <v>0.12982998454404945</v>
      </c>
      <c r="N13" s="64">
        <v>113</v>
      </c>
      <c r="O13" s="1">
        <f t="shared" si="9"/>
        <v>0.17438271604938271</v>
      </c>
      <c r="P13" s="2">
        <f t="shared" si="10"/>
        <v>0.33630952380952384</v>
      </c>
      <c r="Q13" s="47">
        <v>311</v>
      </c>
      <c r="R13" s="50">
        <f t="shared" si="11"/>
        <v>0.12904564315352698</v>
      </c>
      <c r="S13" s="64">
        <v>93</v>
      </c>
      <c r="T13" s="1">
        <f t="shared" si="23"/>
        <v>0.16373239436619719</v>
      </c>
      <c r="U13" s="2">
        <f t="shared" si="12"/>
        <v>0.29903536977491962</v>
      </c>
      <c r="V13" s="47">
        <v>316</v>
      </c>
      <c r="W13" s="50">
        <f t="shared" si="13"/>
        <v>0.12892696858425132</v>
      </c>
      <c r="X13" s="64">
        <v>76</v>
      </c>
      <c r="Y13" s="1">
        <f t="shared" si="14"/>
        <v>0.1417910447761194</v>
      </c>
      <c r="Z13" s="2">
        <f t="shared" si="29"/>
        <v>0.24050632911392406</v>
      </c>
      <c r="AA13" s="47">
        <v>408</v>
      </c>
      <c r="AB13" s="50">
        <f t="shared" si="15"/>
        <v>0.17280813214739518</v>
      </c>
      <c r="AC13" s="64">
        <v>106</v>
      </c>
      <c r="AD13" s="1">
        <f t="shared" si="16"/>
        <v>0.20542635658914729</v>
      </c>
      <c r="AE13" s="2">
        <f t="shared" si="30"/>
        <v>0.25980392156862747</v>
      </c>
      <c r="AF13" s="28"/>
      <c r="AG13" s="47">
        <v>488</v>
      </c>
      <c r="AH13" s="50">
        <f t="shared" si="26"/>
        <v>0.21785714285714286</v>
      </c>
      <c r="AI13" s="64">
        <v>184</v>
      </c>
      <c r="AJ13" s="1">
        <f t="shared" si="17"/>
        <v>0.27669172932330827</v>
      </c>
      <c r="AK13" s="2">
        <f t="shared" si="27"/>
        <v>0.37704918032786883</v>
      </c>
      <c r="AL13" s="28"/>
      <c r="AM13" s="47">
        <v>415</v>
      </c>
      <c r="AN13" s="50">
        <f t="shared" si="18"/>
        <v>0.18660071942446044</v>
      </c>
      <c r="AO13" s="64">
        <v>126</v>
      </c>
      <c r="AP13" s="1">
        <f t="shared" si="19"/>
        <v>0.21212121212121213</v>
      </c>
      <c r="AQ13" s="2">
        <f t="shared" si="28"/>
        <v>0.30361445783132529</v>
      </c>
      <c r="AR13" s="60"/>
      <c r="AS13" s="47">
        <v>429</v>
      </c>
      <c r="AT13" s="50">
        <f t="shared" si="20"/>
        <v>0.18412017167381975</v>
      </c>
      <c r="AU13" s="64">
        <v>120</v>
      </c>
      <c r="AV13" s="1">
        <f t="shared" si="21"/>
        <v>0.19292604501607716</v>
      </c>
      <c r="AW13" s="2">
        <f t="shared" si="22"/>
        <v>0.27972027972027974</v>
      </c>
      <c r="AX13" s="60"/>
      <c r="AY13" s="47">
        <v>443</v>
      </c>
      <c r="AZ13" s="50">
        <v>0.19706405693950177</v>
      </c>
      <c r="BA13" s="64">
        <v>126</v>
      </c>
      <c r="BB13" s="1">
        <v>0.21875</v>
      </c>
      <c r="BC13" s="2">
        <f t="shared" si="0"/>
        <v>0.28442437923250563</v>
      </c>
      <c r="BE13" s="47">
        <v>499</v>
      </c>
      <c r="BF13" s="50">
        <v>0.22487607030193782</v>
      </c>
      <c r="BG13" s="64">
        <v>141</v>
      </c>
      <c r="BH13" s="1">
        <v>0.21875</v>
      </c>
      <c r="BI13" s="2">
        <f t="shared" si="1"/>
        <v>0.28256513026052105</v>
      </c>
    </row>
    <row r="14" spans="1:61" s="3" customFormat="1" ht="14.25" customHeight="1" thickBot="1" x14ac:dyDescent="0.25">
      <c r="A14" s="29" t="s">
        <v>2</v>
      </c>
      <c r="B14" s="48">
        <f>SUM(B6:B13)</f>
        <v>2423</v>
      </c>
      <c r="C14" s="52">
        <f t="shared" si="2"/>
        <v>1</v>
      </c>
      <c r="D14" s="65">
        <f>SUM(D6:D13)</f>
        <v>572</v>
      </c>
      <c r="E14" s="5">
        <f t="shared" si="3"/>
        <v>1</v>
      </c>
      <c r="F14" s="6">
        <f t="shared" si="4"/>
        <v>0.23607098638052001</v>
      </c>
      <c r="G14" s="48">
        <f>SUM(G6:G13)</f>
        <v>2540</v>
      </c>
      <c r="H14" s="52">
        <f t="shared" si="5"/>
        <v>1</v>
      </c>
      <c r="I14" s="65">
        <f>SUM(I6:I13)</f>
        <v>594</v>
      </c>
      <c r="J14" s="5">
        <f t="shared" si="6"/>
        <v>1</v>
      </c>
      <c r="K14" s="6">
        <f t="shared" si="7"/>
        <v>0.23385826771653542</v>
      </c>
      <c r="L14" s="48">
        <v>2588</v>
      </c>
      <c r="M14" s="52">
        <f t="shared" si="8"/>
        <v>1</v>
      </c>
      <c r="N14" s="65">
        <f>SUM(N6:N13)</f>
        <v>648</v>
      </c>
      <c r="O14" s="5">
        <f t="shared" si="9"/>
        <v>1</v>
      </c>
      <c r="P14" s="6">
        <f t="shared" si="10"/>
        <v>0.25038639876352398</v>
      </c>
      <c r="Q14" s="48">
        <v>2410</v>
      </c>
      <c r="R14" s="52">
        <f t="shared" si="11"/>
        <v>1</v>
      </c>
      <c r="S14" s="65">
        <f>SUM(S6:S13)</f>
        <v>568</v>
      </c>
      <c r="T14" s="5">
        <f t="shared" si="23"/>
        <v>1</v>
      </c>
      <c r="U14" s="6">
        <f t="shared" si="12"/>
        <v>0.23568464730290456</v>
      </c>
      <c r="V14" s="48">
        <f>SUM(V6:V13)</f>
        <v>2451</v>
      </c>
      <c r="W14" s="52">
        <f t="shared" si="13"/>
        <v>1</v>
      </c>
      <c r="X14" s="65">
        <f>SUM(X6:X13)</f>
        <v>536</v>
      </c>
      <c r="Y14" s="5">
        <f t="shared" si="14"/>
        <v>1</v>
      </c>
      <c r="Z14" s="6">
        <f>X14/V14</f>
        <v>0.21868625050999593</v>
      </c>
      <c r="AA14" s="48">
        <f>SUM(AA6:AA13)</f>
        <v>2361</v>
      </c>
      <c r="AB14" s="52">
        <f t="shared" si="15"/>
        <v>1</v>
      </c>
      <c r="AC14" s="65">
        <f>SUM(AC6:AC13)</f>
        <v>516</v>
      </c>
      <c r="AD14" s="5">
        <f t="shared" si="16"/>
        <v>1</v>
      </c>
      <c r="AE14" s="6">
        <f>AC14/AA14</f>
        <v>0.21855146124523506</v>
      </c>
      <c r="AF14" s="29"/>
      <c r="AG14" s="48">
        <v>2240</v>
      </c>
      <c r="AH14" s="52">
        <f t="shared" si="26"/>
        <v>1</v>
      </c>
      <c r="AI14" s="65">
        <v>665</v>
      </c>
      <c r="AJ14" s="5">
        <f t="shared" si="17"/>
        <v>1</v>
      </c>
      <c r="AK14" s="6">
        <f>AI14/AG14</f>
        <v>0.296875</v>
      </c>
      <c r="AL14" s="29"/>
      <c r="AM14" s="48">
        <v>2224</v>
      </c>
      <c r="AN14" s="52">
        <f t="shared" si="18"/>
        <v>1</v>
      </c>
      <c r="AO14" s="65">
        <v>594</v>
      </c>
      <c r="AP14" s="5">
        <f t="shared" si="19"/>
        <v>1</v>
      </c>
      <c r="AQ14" s="6">
        <f>AO14/AM14</f>
        <v>0.2670863309352518</v>
      </c>
      <c r="AR14" s="61"/>
      <c r="AS14" s="48">
        <v>2330</v>
      </c>
      <c r="AT14" s="52">
        <f t="shared" si="20"/>
        <v>1</v>
      </c>
      <c r="AU14" s="65">
        <f>SUM(AU6:AU13)</f>
        <v>622</v>
      </c>
      <c r="AV14" s="5">
        <f t="shared" si="21"/>
        <v>1</v>
      </c>
      <c r="AW14" s="6">
        <f t="shared" si="22"/>
        <v>0.26695278969957081</v>
      </c>
      <c r="AX14" s="61"/>
      <c r="AY14" s="48">
        <v>2248</v>
      </c>
      <c r="AZ14" s="52">
        <v>1</v>
      </c>
      <c r="BA14" s="65">
        <v>576</v>
      </c>
      <c r="BB14" s="5">
        <v>1</v>
      </c>
      <c r="BC14" s="6">
        <f t="shared" si="0"/>
        <v>0.25622775800711745</v>
      </c>
      <c r="BE14" s="48">
        <v>2219</v>
      </c>
      <c r="BF14" s="52">
        <v>1</v>
      </c>
      <c r="BG14" s="65">
        <v>626</v>
      </c>
      <c r="BH14" s="5">
        <v>1</v>
      </c>
      <c r="BI14" s="6">
        <f t="shared" si="1"/>
        <v>0.28210905813429471</v>
      </c>
    </row>
    <row r="15" spans="1:61" ht="9.75" customHeight="1" x14ac:dyDescent="0.2"/>
    <row r="16" spans="1:61" ht="16.5" thickBot="1" x14ac:dyDescent="0.3">
      <c r="A16" s="188" t="s">
        <v>195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</row>
    <row r="17" spans="1:61" ht="12.75" customHeight="1" thickBot="1" x14ac:dyDescent="0.25">
      <c r="A17" s="56"/>
      <c r="B17" s="174" t="s">
        <v>190</v>
      </c>
      <c r="C17" s="175"/>
      <c r="D17" s="175"/>
      <c r="E17" s="175"/>
      <c r="F17" s="176"/>
      <c r="G17" s="174" t="s">
        <v>186</v>
      </c>
      <c r="H17" s="175"/>
      <c r="I17" s="175"/>
      <c r="J17" s="175"/>
      <c r="K17" s="176"/>
      <c r="L17" s="174" t="s">
        <v>175</v>
      </c>
      <c r="M17" s="175"/>
      <c r="N17" s="175"/>
      <c r="O17" s="175"/>
      <c r="P17" s="176"/>
      <c r="Q17" s="174" t="s">
        <v>169</v>
      </c>
      <c r="R17" s="175"/>
      <c r="S17" s="175"/>
      <c r="T17" s="175"/>
      <c r="U17" s="176"/>
      <c r="V17" s="174" t="s">
        <v>164</v>
      </c>
      <c r="W17" s="175"/>
      <c r="X17" s="175"/>
      <c r="Y17" s="175"/>
      <c r="Z17" s="176"/>
      <c r="AA17" s="174" t="s">
        <v>135</v>
      </c>
      <c r="AB17" s="175"/>
      <c r="AC17" s="175"/>
      <c r="AD17" s="175"/>
      <c r="AE17" s="176"/>
      <c r="AF17" s="122"/>
      <c r="AG17" s="174" t="s">
        <v>125</v>
      </c>
      <c r="AH17" s="175"/>
      <c r="AI17" s="175"/>
      <c r="AJ17" s="175"/>
      <c r="AK17" s="176"/>
      <c r="AL17" s="121"/>
      <c r="AM17" s="174" t="s">
        <v>112</v>
      </c>
      <c r="AN17" s="175"/>
      <c r="AO17" s="175"/>
      <c r="AP17" s="175"/>
      <c r="AQ17" s="176"/>
      <c r="AR17" s="101"/>
      <c r="AS17" s="174" t="s">
        <v>109</v>
      </c>
      <c r="AT17" s="175"/>
      <c r="AU17" s="175"/>
      <c r="AV17" s="175"/>
      <c r="AW17" s="176"/>
      <c r="AX17" s="57"/>
      <c r="AY17" s="174" t="s">
        <v>110</v>
      </c>
      <c r="AZ17" s="175"/>
      <c r="BA17" s="175"/>
      <c r="BB17" s="175"/>
      <c r="BC17" s="176"/>
      <c r="BD17" s="57"/>
      <c r="BE17" s="174" t="s">
        <v>111</v>
      </c>
      <c r="BF17" s="175"/>
      <c r="BG17" s="175"/>
      <c r="BH17" s="175"/>
      <c r="BI17" s="176"/>
    </row>
    <row r="18" spans="1:61" ht="14.25" customHeight="1" x14ac:dyDescent="0.2">
      <c r="A18" s="26"/>
      <c r="B18" s="177" t="s">
        <v>191</v>
      </c>
      <c r="C18" s="178"/>
      <c r="D18" s="179" t="s">
        <v>192</v>
      </c>
      <c r="E18" s="180"/>
      <c r="F18" s="181"/>
      <c r="G18" s="192" t="s">
        <v>189</v>
      </c>
      <c r="H18" s="193"/>
      <c r="I18" s="179" t="s">
        <v>188</v>
      </c>
      <c r="J18" s="180"/>
      <c r="K18" s="181"/>
      <c r="L18" s="192" t="s">
        <v>178</v>
      </c>
      <c r="M18" s="193"/>
      <c r="N18" s="179" t="s">
        <v>177</v>
      </c>
      <c r="O18" s="180"/>
      <c r="P18" s="181"/>
      <c r="Q18" s="177" t="s">
        <v>172</v>
      </c>
      <c r="R18" s="178"/>
      <c r="S18" s="179" t="s">
        <v>171</v>
      </c>
      <c r="T18" s="180"/>
      <c r="U18" s="181"/>
      <c r="V18" s="177" t="s">
        <v>166</v>
      </c>
      <c r="W18" s="178"/>
      <c r="X18" s="179" t="s">
        <v>167</v>
      </c>
      <c r="Y18" s="180"/>
      <c r="Z18" s="181"/>
      <c r="AA18" s="177" t="s">
        <v>138</v>
      </c>
      <c r="AB18" s="178"/>
      <c r="AC18" s="179" t="s">
        <v>137</v>
      </c>
      <c r="AD18" s="180"/>
      <c r="AE18" s="181"/>
      <c r="AF18" s="55"/>
      <c r="AG18" s="177" t="s">
        <v>126</v>
      </c>
      <c r="AH18" s="178"/>
      <c r="AI18" s="179" t="s">
        <v>127</v>
      </c>
      <c r="AJ18" s="180"/>
      <c r="AK18" s="181"/>
      <c r="AL18" s="55"/>
      <c r="AM18" s="183" t="s">
        <v>115</v>
      </c>
      <c r="AN18" s="184"/>
      <c r="AO18" s="185" t="s">
        <v>114</v>
      </c>
      <c r="AP18" s="186"/>
      <c r="AQ18" s="187"/>
      <c r="AR18" s="62"/>
      <c r="AS18" s="183" t="s">
        <v>92</v>
      </c>
      <c r="AT18" s="184"/>
      <c r="AU18" s="185" t="s">
        <v>91</v>
      </c>
      <c r="AV18" s="186"/>
      <c r="AW18" s="187"/>
      <c r="AX18" s="62"/>
      <c r="AY18" s="183" t="s">
        <v>93</v>
      </c>
      <c r="AZ18" s="184"/>
      <c r="BA18" s="191" t="s">
        <v>57</v>
      </c>
      <c r="BB18" s="186"/>
      <c r="BC18" s="187"/>
      <c r="BE18" s="183" t="s">
        <v>94</v>
      </c>
      <c r="BF18" s="184"/>
      <c r="BG18" s="191" t="s">
        <v>74</v>
      </c>
      <c r="BH18" s="186"/>
      <c r="BI18" s="187"/>
    </row>
    <row r="19" spans="1:61" ht="39.75" customHeight="1" x14ac:dyDescent="0.2">
      <c r="A19" s="27"/>
      <c r="B19" s="46" t="s">
        <v>55</v>
      </c>
      <c r="C19" s="49" t="s">
        <v>50</v>
      </c>
      <c r="D19" s="63" t="s">
        <v>55</v>
      </c>
      <c r="E19" s="7" t="s">
        <v>88</v>
      </c>
      <c r="F19" s="8" t="s">
        <v>90</v>
      </c>
      <c r="G19" s="46" t="s">
        <v>55</v>
      </c>
      <c r="H19" s="49" t="s">
        <v>50</v>
      </c>
      <c r="I19" s="63" t="s">
        <v>55</v>
      </c>
      <c r="J19" s="7" t="s">
        <v>88</v>
      </c>
      <c r="K19" s="8" t="s">
        <v>90</v>
      </c>
      <c r="L19" s="46" t="s">
        <v>55</v>
      </c>
      <c r="M19" s="49" t="s">
        <v>50</v>
      </c>
      <c r="N19" s="63" t="s">
        <v>55</v>
      </c>
      <c r="O19" s="7" t="s">
        <v>88</v>
      </c>
      <c r="P19" s="8" t="s">
        <v>90</v>
      </c>
      <c r="Q19" s="46" t="s">
        <v>55</v>
      </c>
      <c r="R19" s="49" t="s">
        <v>50</v>
      </c>
      <c r="S19" s="63" t="s">
        <v>55</v>
      </c>
      <c r="T19" s="7" t="s">
        <v>88</v>
      </c>
      <c r="U19" s="8" t="s">
        <v>90</v>
      </c>
      <c r="V19" s="46" t="s">
        <v>55</v>
      </c>
      <c r="W19" s="49" t="s">
        <v>50</v>
      </c>
      <c r="X19" s="63" t="s">
        <v>55</v>
      </c>
      <c r="Y19" s="7" t="s">
        <v>88</v>
      </c>
      <c r="Z19" s="8" t="s">
        <v>90</v>
      </c>
      <c r="AA19" s="46" t="s">
        <v>55</v>
      </c>
      <c r="AB19" s="49" t="s">
        <v>50</v>
      </c>
      <c r="AC19" s="63" t="s">
        <v>55</v>
      </c>
      <c r="AD19" s="7" t="s">
        <v>88</v>
      </c>
      <c r="AE19" s="8" t="s">
        <v>90</v>
      </c>
      <c r="AF19" s="27"/>
      <c r="AG19" s="46" t="s">
        <v>55</v>
      </c>
      <c r="AH19" s="49" t="s">
        <v>50</v>
      </c>
      <c r="AI19" s="63" t="s">
        <v>55</v>
      </c>
      <c r="AJ19" s="7" t="s">
        <v>88</v>
      </c>
      <c r="AK19" s="8" t="s">
        <v>90</v>
      </c>
      <c r="AL19" s="27"/>
      <c r="AM19" s="46" t="s">
        <v>55</v>
      </c>
      <c r="AN19" s="49" t="s">
        <v>50</v>
      </c>
      <c r="AO19" s="63" t="s">
        <v>55</v>
      </c>
      <c r="AP19" s="7" t="s">
        <v>88</v>
      </c>
      <c r="AQ19" s="8" t="s">
        <v>90</v>
      </c>
      <c r="AR19" s="59"/>
      <c r="AS19" s="46" t="s">
        <v>55</v>
      </c>
      <c r="AT19" s="49" t="s">
        <v>50</v>
      </c>
      <c r="AU19" s="63" t="s">
        <v>55</v>
      </c>
      <c r="AV19" s="7" t="s">
        <v>88</v>
      </c>
      <c r="AW19" s="8" t="s">
        <v>90</v>
      </c>
      <c r="AX19" s="59"/>
      <c r="AY19" s="46" t="s">
        <v>55</v>
      </c>
      <c r="AZ19" s="49" t="s">
        <v>50</v>
      </c>
      <c r="BA19" s="63" t="s">
        <v>55</v>
      </c>
      <c r="BB19" s="7" t="s">
        <v>88</v>
      </c>
      <c r="BC19" s="8" t="s">
        <v>66</v>
      </c>
      <c r="BE19" s="46" t="s">
        <v>55</v>
      </c>
      <c r="BF19" s="49" t="s">
        <v>50</v>
      </c>
      <c r="BG19" s="63" t="s">
        <v>55</v>
      </c>
      <c r="BH19" s="7" t="s">
        <v>51</v>
      </c>
      <c r="BI19" s="8" t="s">
        <v>66</v>
      </c>
    </row>
    <row r="20" spans="1:61" s="3" customFormat="1" ht="14.25" customHeight="1" x14ac:dyDescent="0.2">
      <c r="A20" s="28" t="s">
        <v>67</v>
      </c>
      <c r="B20" s="47">
        <v>494</v>
      </c>
      <c r="C20" s="50">
        <f>B20/$B$28</f>
        <v>0.35210263720598717</v>
      </c>
      <c r="D20" s="64">
        <v>95</v>
      </c>
      <c r="E20" s="1">
        <f>D20/$D$28</f>
        <v>0.31456953642384106</v>
      </c>
      <c r="F20" s="2">
        <f>D20/B20</f>
        <v>0.19230769230769232</v>
      </c>
      <c r="G20" s="47">
        <v>559</v>
      </c>
      <c r="H20" s="50">
        <f>G20/$G$28</f>
        <v>0.36134453781512604</v>
      </c>
      <c r="I20" s="64">
        <v>136</v>
      </c>
      <c r="J20" s="1">
        <f>I20/$I$28</f>
        <v>0.35695538057742782</v>
      </c>
      <c r="K20" s="2">
        <f>I20/G20</f>
        <v>0.24329159212880144</v>
      </c>
      <c r="L20" s="47">
        <v>665</v>
      </c>
      <c r="M20" s="50">
        <f>L20/$L$28</f>
        <v>0.39987973541791944</v>
      </c>
      <c r="N20" s="64">
        <v>152</v>
      </c>
      <c r="O20" s="1">
        <f>N20/$N$28</f>
        <v>0.37717121588089331</v>
      </c>
      <c r="P20" s="2">
        <f>N20/L20</f>
        <v>0.22857142857142856</v>
      </c>
      <c r="Q20" s="47">
        <v>634</v>
      </c>
      <c r="R20" s="50">
        <f>Q20/$Q$28</f>
        <v>0.391358024691358</v>
      </c>
      <c r="S20" s="64">
        <v>152</v>
      </c>
      <c r="T20" s="1">
        <f>S20/$S$28</f>
        <v>0.42222222222222222</v>
      </c>
      <c r="U20" s="2">
        <f>S20/Q20</f>
        <v>0.23974763406940064</v>
      </c>
      <c r="V20" s="47">
        <v>721</v>
      </c>
      <c r="W20" s="50">
        <f>V20/$V$28</f>
        <v>0.43723468768950879</v>
      </c>
      <c r="X20" s="64">
        <v>173</v>
      </c>
      <c r="Y20" s="1">
        <f>X20/$X$28</f>
        <v>0.4138755980861244</v>
      </c>
      <c r="Z20" s="2">
        <f>X20/V20</f>
        <v>0.23994452149791956</v>
      </c>
      <c r="AA20" s="47">
        <v>729</v>
      </c>
      <c r="AB20" s="50">
        <f>AA20/$AA$28</f>
        <v>0.42211928199189347</v>
      </c>
      <c r="AC20" s="64">
        <v>175</v>
      </c>
      <c r="AD20" s="1">
        <f>AC20/$AC$28</f>
        <v>0.38546255506607929</v>
      </c>
      <c r="AE20" s="2">
        <f>AC20/AA20</f>
        <v>0.24005486968449932</v>
      </c>
      <c r="AF20" s="28"/>
      <c r="AG20" s="47">
        <v>630</v>
      </c>
      <c r="AH20" s="50">
        <f>AG20/$AG$28</f>
        <v>0.39276807980049877</v>
      </c>
      <c r="AI20" s="64">
        <v>157</v>
      </c>
      <c r="AJ20" s="1">
        <f>AI20/$AI$28</f>
        <v>0.34279475982532753</v>
      </c>
      <c r="AK20" s="2">
        <f>AI20/AG20</f>
        <v>0.24920634920634921</v>
      </c>
      <c r="AL20" s="28"/>
      <c r="AM20" s="47">
        <v>636</v>
      </c>
      <c r="AN20" s="50">
        <f>AM20/$AM$28</f>
        <v>0.40535372848948376</v>
      </c>
      <c r="AO20" s="64">
        <v>133</v>
      </c>
      <c r="AP20" s="1">
        <f>AO20/$AO$28</f>
        <v>0.33002481389578164</v>
      </c>
      <c r="AQ20" s="2">
        <f>AO20/AM20</f>
        <v>0.20911949685534592</v>
      </c>
      <c r="AR20" s="60"/>
      <c r="AS20" s="47">
        <v>561</v>
      </c>
      <c r="AT20" s="50">
        <f>AS20/$AS$28</f>
        <v>0.39759036144578314</v>
      </c>
      <c r="AU20" s="64">
        <v>130</v>
      </c>
      <c r="AV20" s="1">
        <f>AU20/$AU$28</f>
        <v>0.3394255874673629</v>
      </c>
      <c r="AW20" s="2">
        <f>AU20/AS20</f>
        <v>0.23172905525846701</v>
      </c>
      <c r="AX20" s="60"/>
      <c r="AY20" s="47">
        <v>496</v>
      </c>
      <c r="AZ20" s="50">
        <f>AY20/$AY$28</f>
        <v>0.36497424576894777</v>
      </c>
      <c r="BA20" s="64">
        <v>100</v>
      </c>
      <c r="BB20" s="1">
        <f>BA20/$BA$28</f>
        <v>0.29411764705882354</v>
      </c>
      <c r="BC20" s="2">
        <f t="shared" ref="BC20:BC28" si="31">BA20/AY20</f>
        <v>0.20161290322580644</v>
      </c>
      <c r="BE20" s="47">
        <v>378</v>
      </c>
      <c r="BF20" s="50">
        <f>BE20/$BE$28</f>
        <v>0.32955536181342632</v>
      </c>
      <c r="BG20" s="64">
        <v>81</v>
      </c>
      <c r="BH20" s="1">
        <f>BG20/$BG$28</f>
        <v>0.24620060790273557</v>
      </c>
      <c r="BI20" s="2">
        <f t="shared" ref="BI20:BI28" si="32">BG20/BE20</f>
        <v>0.21428571428571427</v>
      </c>
    </row>
    <row r="21" spans="1:61" s="3" customFormat="1" ht="14.25" customHeight="1" x14ac:dyDescent="0.2">
      <c r="A21" s="28" t="s">
        <v>68</v>
      </c>
      <c r="B21" s="47">
        <v>241</v>
      </c>
      <c r="C21" s="50">
        <f t="shared" ref="C21:C28" si="33">B21/$B$28</f>
        <v>0.17177476835352815</v>
      </c>
      <c r="D21" s="64">
        <v>45</v>
      </c>
      <c r="E21" s="1">
        <f t="shared" ref="E21:E28" si="34">D21/$D$28</f>
        <v>0.1490066225165563</v>
      </c>
      <c r="F21" s="2">
        <f t="shared" ref="F21:F28" si="35">D21/B21</f>
        <v>0.18672199170124482</v>
      </c>
      <c r="G21" s="47">
        <v>270</v>
      </c>
      <c r="H21" s="50">
        <f t="shared" ref="H21:H28" si="36">G21/$G$28</f>
        <v>0.17453135100193923</v>
      </c>
      <c r="I21" s="64">
        <v>73</v>
      </c>
      <c r="J21" s="1">
        <f t="shared" ref="J21:J28" si="37">I21/$I$28</f>
        <v>0.19160104986876642</v>
      </c>
      <c r="K21" s="2">
        <f t="shared" ref="K21:K28" si="38">I21/G21</f>
        <v>0.27037037037037037</v>
      </c>
      <c r="L21" s="47">
        <v>273</v>
      </c>
      <c r="M21" s="50">
        <f t="shared" ref="M21:M28" si="39">L21/$L$28</f>
        <v>0.16416115453998797</v>
      </c>
      <c r="N21" s="64">
        <v>67</v>
      </c>
      <c r="O21" s="1">
        <f t="shared" ref="O21:O28" si="40">N21/$N$28</f>
        <v>0.16625310173697269</v>
      </c>
      <c r="P21" s="2">
        <f t="shared" ref="P21:P28" si="41">N21/L21</f>
        <v>0.24542124542124541</v>
      </c>
      <c r="Q21" s="47">
        <v>251</v>
      </c>
      <c r="R21" s="50">
        <f t="shared" ref="R21:R28" si="42">Q21/$Q$28</f>
        <v>0.15493827160493828</v>
      </c>
      <c r="S21" s="64">
        <v>47</v>
      </c>
      <c r="T21" s="1">
        <f t="shared" ref="T21:T28" si="43">S21/$S$28</f>
        <v>0.13055555555555556</v>
      </c>
      <c r="U21" s="2">
        <f t="shared" ref="U21:U28" si="44">S21/Q21</f>
        <v>0.18725099601593626</v>
      </c>
      <c r="V21" s="47">
        <v>216</v>
      </c>
      <c r="W21" s="50">
        <f t="shared" ref="W21:W28" si="45">V21/$V$28</f>
        <v>0.13098847786537296</v>
      </c>
      <c r="X21" s="64">
        <v>58</v>
      </c>
      <c r="Y21" s="1">
        <f t="shared" ref="Y21:Y28" si="46">X21/$X$28</f>
        <v>0.13875598086124402</v>
      </c>
      <c r="Z21" s="2">
        <f t="shared" ref="Z21:Z27" si="47">X21/V21</f>
        <v>0.26851851851851855</v>
      </c>
      <c r="AA21" s="47">
        <v>276</v>
      </c>
      <c r="AB21" s="50">
        <f t="shared" ref="AB21:AB28" si="48">AA21/$AA$28</f>
        <v>0.15981470758540822</v>
      </c>
      <c r="AC21" s="64">
        <v>73</v>
      </c>
      <c r="AD21" s="1">
        <f t="shared" ref="AD21:AD28" si="49">AC21/$AC$28</f>
        <v>0.16079295154185022</v>
      </c>
      <c r="AE21" s="2">
        <f t="shared" ref="AE21:AE27" si="50">AC21/AA21</f>
        <v>0.26449275362318841</v>
      </c>
      <c r="AF21" s="28"/>
      <c r="AG21" s="47">
        <v>234</v>
      </c>
      <c r="AH21" s="50">
        <f t="shared" ref="AH21:AH28" si="51">AG21/$AG$28</f>
        <v>0.14588528678304238</v>
      </c>
      <c r="AI21" s="64">
        <v>65</v>
      </c>
      <c r="AJ21" s="1">
        <f t="shared" ref="AJ21:AJ28" si="52">AI21/$AI$28</f>
        <v>0.14192139737991266</v>
      </c>
      <c r="AK21" s="2">
        <f t="shared" ref="AK21:AK28" si="53">AI21/AG21</f>
        <v>0.27777777777777779</v>
      </c>
      <c r="AL21" s="28"/>
      <c r="AM21" s="47">
        <v>211</v>
      </c>
      <c r="AN21" s="50">
        <f t="shared" ref="AN21:AN28" si="54">AM21/$AM$28</f>
        <v>0.13448056086679414</v>
      </c>
      <c r="AO21" s="64">
        <v>53</v>
      </c>
      <c r="AP21" s="1">
        <f t="shared" ref="AP21:AP28" si="55">AO21/$AO$28</f>
        <v>0.13151364764267989</v>
      </c>
      <c r="AQ21" s="2">
        <f t="shared" ref="AQ21:AQ28" si="56">AO21/AM21</f>
        <v>0.25118483412322273</v>
      </c>
      <c r="AR21" s="60"/>
      <c r="AS21" s="47">
        <v>206</v>
      </c>
      <c r="AT21" s="50">
        <f t="shared" ref="AT21:AT28" si="57">AS21/$AS$28</f>
        <v>0.14599574769666904</v>
      </c>
      <c r="AU21" s="64">
        <v>60</v>
      </c>
      <c r="AV21" s="1">
        <f t="shared" ref="AV21:AV28" si="58">AU21/$AU$28</f>
        <v>0.1566579634464752</v>
      </c>
      <c r="AW21" s="2">
        <f t="shared" ref="AW21:AW28" si="59">AU21/AS21</f>
        <v>0.29126213592233008</v>
      </c>
      <c r="AX21" s="60"/>
      <c r="AY21" s="47">
        <v>205</v>
      </c>
      <c r="AZ21" s="50">
        <f t="shared" ref="AZ21:AZ28" si="60">AY21/$AY$28</f>
        <v>0.15084621044885946</v>
      </c>
      <c r="BA21" s="64">
        <v>42</v>
      </c>
      <c r="BB21" s="1">
        <f t="shared" ref="BB21:BB28" si="61">BA21/$BA$28</f>
        <v>0.12352941176470589</v>
      </c>
      <c r="BC21" s="2">
        <f t="shared" si="31"/>
        <v>0.20487804878048779</v>
      </c>
      <c r="BE21" s="47">
        <v>199</v>
      </c>
      <c r="BF21" s="50">
        <f t="shared" ref="BF21:BF28" si="62">BE21/$BE$28</f>
        <v>0.17349607672188316</v>
      </c>
      <c r="BG21" s="64">
        <v>59</v>
      </c>
      <c r="BH21" s="1">
        <f t="shared" ref="BH21:BH28" si="63">BG21/$BG$28</f>
        <v>0.17933130699088146</v>
      </c>
      <c r="BI21" s="2">
        <f t="shared" si="32"/>
        <v>0.29648241206030151</v>
      </c>
    </row>
    <row r="22" spans="1:61" s="3" customFormat="1" ht="14.25" customHeight="1" x14ac:dyDescent="0.2">
      <c r="A22" s="28" t="s">
        <v>69</v>
      </c>
      <c r="B22" s="47">
        <v>106</v>
      </c>
      <c r="C22" s="50">
        <f t="shared" si="33"/>
        <v>7.5552387740555949E-2</v>
      </c>
      <c r="D22" s="64">
        <v>13</v>
      </c>
      <c r="E22" s="1">
        <f t="shared" si="34"/>
        <v>4.3046357615894038E-2</v>
      </c>
      <c r="F22" s="2">
        <f t="shared" si="35"/>
        <v>0.12264150943396226</v>
      </c>
      <c r="G22" s="47">
        <v>115</v>
      </c>
      <c r="H22" s="50">
        <f t="shared" si="36"/>
        <v>7.4337427278603749E-2</v>
      </c>
      <c r="I22" s="64">
        <v>14</v>
      </c>
      <c r="J22" s="1">
        <f t="shared" si="37"/>
        <v>3.6745406824146981E-2</v>
      </c>
      <c r="K22" s="2">
        <f t="shared" si="38"/>
        <v>0.12173913043478261</v>
      </c>
      <c r="L22" s="47">
        <v>112</v>
      </c>
      <c r="M22" s="50">
        <f t="shared" si="39"/>
        <v>6.7348165965123274E-2</v>
      </c>
      <c r="N22" s="64">
        <v>25</v>
      </c>
      <c r="O22" s="1">
        <f t="shared" si="40"/>
        <v>6.2034739454094295E-2</v>
      </c>
      <c r="P22" s="2">
        <f t="shared" si="41"/>
        <v>0.22321428571428573</v>
      </c>
      <c r="Q22" s="47">
        <v>103</v>
      </c>
      <c r="R22" s="50">
        <f t="shared" si="42"/>
        <v>6.3580246913580246E-2</v>
      </c>
      <c r="S22" s="64">
        <v>9</v>
      </c>
      <c r="T22" s="1">
        <f t="shared" si="43"/>
        <v>2.5000000000000001E-2</v>
      </c>
      <c r="U22" s="2">
        <f t="shared" si="44"/>
        <v>8.7378640776699032E-2</v>
      </c>
      <c r="V22" s="47">
        <v>120</v>
      </c>
      <c r="W22" s="50">
        <f t="shared" si="45"/>
        <v>7.2771376591873868E-2</v>
      </c>
      <c r="X22" s="64">
        <v>15</v>
      </c>
      <c r="Y22" s="1">
        <f t="shared" si="46"/>
        <v>3.5885167464114832E-2</v>
      </c>
      <c r="Z22" s="2">
        <f t="shared" si="47"/>
        <v>0.125</v>
      </c>
      <c r="AA22" s="47">
        <v>126</v>
      </c>
      <c r="AB22" s="50">
        <f t="shared" si="48"/>
        <v>7.2958888245512443E-2</v>
      </c>
      <c r="AC22" s="64">
        <v>22</v>
      </c>
      <c r="AD22" s="1">
        <f t="shared" si="49"/>
        <v>4.8458149779735685E-2</v>
      </c>
      <c r="AE22" s="2">
        <f t="shared" si="50"/>
        <v>0.17460317460317459</v>
      </c>
      <c r="AF22" s="28"/>
      <c r="AG22" s="47">
        <v>138</v>
      </c>
      <c r="AH22" s="50">
        <f t="shared" si="51"/>
        <v>8.6034912718204487E-2</v>
      </c>
      <c r="AI22" s="64">
        <v>33</v>
      </c>
      <c r="AJ22" s="1">
        <f t="shared" si="52"/>
        <v>7.2052401746724892E-2</v>
      </c>
      <c r="AK22" s="2">
        <f t="shared" si="53"/>
        <v>0.2391304347826087</v>
      </c>
      <c r="AL22" s="28"/>
      <c r="AM22" s="47">
        <v>160</v>
      </c>
      <c r="AN22" s="50">
        <f t="shared" si="54"/>
        <v>0.10197578075207138</v>
      </c>
      <c r="AO22" s="64">
        <v>38</v>
      </c>
      <c r="AP22" s="1">
        <f t="shared" si="55"/>
        <v>9.4292803970223327E-2</v>
      </c>
      <c r="AQ22" s="2">
        <f t="shared" si="56"/>
        <v>0.23749999999999999</v>
      </c>
      <c r="AR22" s="60"/>
      <c r="AS22" s="47">
        <v>117</v>
      </c>
      <c r="AT22" s="50">
        <f t="shared" si="57"/>
        <v>8.2919914953933374E-2</v>
      </c>
      <c r="AU22" s="64">
        <v>21</v>
      </c>
      <c r="AV22" s="1">
        <f t="shared" si="58"/>
        <v>5.4830287206266322E-2</v>
      </c>
      <c r="AW22" s="2">
        <f t="shared" si="59"/>
        <v>0.17948717948717949</v>
      </c>
      <c r="AX22" s="60"/>
      <c r="AY22" s="47">
        <v>119</v>
      </c>
      <c r="AZ22" s="50">
        <f t="shared" si="60"/>
        <v>8.7564385577630605E-2</v>
      </c>
      <c r="BA22" s="64">
        <v>31</v>
      </c>
      <c r="BB22" s="1">
        <f t="shared" si="61"/>
        <v>9.1176470588235289E-2</v>
      </c>
      <c r="BC22" s="2">
        <f t="shared" si="31"/>
        <v>0.26050420168067229</v>
      </c>
      <c r="BE22" s="47">
        <v>115</v>
      </c>
      <c r="BF22" s="50">
        <f t="shared" si="62"/>
        <v>0.1002615518744551</v>
      </c>
      <c r="BG22" s="64">
        <v>31</v>
      </c>
      <c r="BH22" s="1">
        <f t="shared" si="63"/>
        <v>9.4224924012158054E-2</v>
      </c>
      <c r="BI22" s="2">
        <f t="shared" si="32"/>
        <v>0.26956521739130435</v>
      </c>
    </row>
    <row r="23" spans="1:61" s="3" customFormat="1" ht="14.25" customHeight="1" x14ac:dyDescent="0.2">
      <c r="A23" s="28" t="s">
        <v>70</v>
      </c>
      <c r="B23" s="47">
        <v>242</v>
      </c>
      <c r="C23" s="50">
        <f t="shared" si="33"/>
        <v>0.17248752672843906</v>
      </c>
      <c r="D23" s="64">
        <v>50</v>
      </c>
      <c r="E23" s="1">
        <f t="shared" si="34"/>
        <v>0.16556291390728478</v>
      </c>
      <c r="F23" s="2">
        <f t="shared" si="35"/>
        <v>0.20661157024793389</v>
      </c>
      <c r="G23" s="47">
        <v>230</v>
      </c>
      <c r="H23" s="50">
        <f t="shared" si="36"/>
        <v>0.1486748545572075</v>
      </c>
      <c r="I23" s="64">
        <v>47</v>
      </c>
      <c r="J23" s="1">
        <f t="shared" si="37"/>
        <v>0.12335958005249344</v>
      </c>
      <c r="K23" s="2">
        <f t="shared" si="38"/>
        <v>0.20434782608695654</v>
      </c>
      <c r="L23" s="47">
        <v>227</v>
      </c>
      <c r="M23" s="50">
        <f t="shared" si="39"/>
        <v>0.13650030066145522</v>
      </c>
      <c r="N23" s="64">
        <v>41</v>
      </c>
      <c r="O23" s="1">
        <f t="shared" si="40"/>
        <v>0.10173697270471464</v>
      </c>
      <c r="P23" s="2">
        <f t="shared" si="41"/>
        <v>0.18061674008810572</v>
      </c>
      <c r="Q23" s="47">
        <v>211</v>
      </c>
      <c r="R23" s="50">
        <f t="shared" si="42"/>
        <v>0.13024691358024693</v>
      </c>
      <c r="S23" s="64">
        <v>29</v>
      </c>
      <c r="T23" s="1">
        <f t="shared" si="43"/>
        <v>8.0555555555555561E-2</v>
      </c>
      <c r="U23" s="2">
        <f t="shared" si="44"/>
        <v>0.13744075829383887</v>
      </c>
      <c r="V23" s="47">
        <v>159</v>
      </c>
      <c r="W23" s="50">
        <f t="shared" si="45"/>
        <v>9.6422073984232873E-2</v>
      </c>
      <c r="X23" s="64">
        <v>36</v>
      </c>
      <c r="Y23" s="1">
        <f t="shared" si="46"/>
        <v>8.6124401913875603E-2</v>
      </c>
      <c r="Z23" s="2">
        <f t="shared" si="47"/>
        <v>0.22641509433962265</v>
      </c>
      <c r="AA23" s="47">
        <v>144</v>
      </c>
      <c r="AB23" s="50">
        <f t="shared" si="48"/>
        <v>8.3381586566299945E-2</v>
      </c>
      <c r="AC23" s="64">
        <v>34</v>
      </c>
      <c r="AD23" s="1">
        <f t="shared" si="49"/>
        <v>7.4889867841409691E-2</v>
      </c>
      <c r="AE23" s="2">
        <f t="shared" si="50"/>
        <v>0.2361111111111111</v>
      </c>
      <c r="AF23" s="28"/>
      <c r="AG23" s="47">
        <v>116</v>
      </c>
      <c r="AH23" s="50">
        <f t="shared" si="51"/>
        <v>7.2319201995012475E-2</v>
      </c>
      <c r="AI23" s="64">
        <v>38</v>
      </c>
      <c r="AJ23" s="1">
        <f t="shared" si="52"/>
        <v>8.296943231441048E-2</v>
      </c>
      <c r="AK23" s="2">
        <f t="shared" si="53"/>
        <v>0.32758620689655171</v>
      </c>
      <c r="AL23" s="28"/>
      <c r="AM23" s="47">
        <v>103</v>
      </c>
      <c r="AN23" s="50">
        <f t="shared" si="54"/>
        <v>6.5646908859145953E-2</v>
      </c>
      <c r="AO23" s="64">
        <v>23</v>
      </c>
      <c r="AP23" s="1">
        <f t="shared" si="55"/>
        <v>5.7071960297766747E-2</v>
      </c>
      <c r="AQ23" s="2">
        <f t="shared" si="56"/>
        <v>0.22330097087378642</v>
      </c>
      <c r="AR23" s="60"/>
      <c r="AS23" s="47">
        <v>114</v>
      </c>
      <c r="AT23" s="50">
        <f t="shared" si="57"/>
        <v>8.0793763288447909E-2</v>
      </c>
      <c r="AU23" s="64">
        <v>32</v>
      </c>
      <c r="AV23" s="1">
        <f t="shared" si="58"/>
        <v>8.3550913838120106E-2</v>
      </c>
      <c r="AW23" s="2">
        <f t="shared" si="59"/>
        <v>0.2807017543859649</v>
      </c>
      <c r="AX23" s="60"/>
      <c r="AY23" s="47">
        <v>102</v>
      </c>
      <c r="AZ23" s="50">
        <f t="shared" si="60"/>
        <v>7.505518763796909E-2</v>
      </c>
      <c r="BA23" s="64">
        <v>25</v>
      </c>
      <c r="BB23" s="1">
        <f t="shared" si="61"/>
        <v>7.3529411764705885E-2</v>
      </c>
      <c r="BC23" s="2">
        <f t="shared" si="31"/>
        <v>0.24509803921568626</v>
      </c>
      <c r="BE23" s="47">
        <v>69</v>
      </c>
      <c r="BF23" s="50">
        <f t="shared" si="62"/>
        <v>6.015693112467306E-2</v>
      </c>
      <c r="BG23" s="64">
        <v>21</v>
      </c>
      <c r="BH23" s="1">
        <f t="shared" si="63"/>
        <v>6.3829787234042548E-2</v>
      </c>
      <c r="BI23" s="2">
        <f t="shared" si="32"/>
        <v>0.30434782608695654</v>
      </c>
    </row>
    <row r="24" spans="1:61" s="3" customFormat="1" ht="14.25" customHeight="1" x14ac:dyDescent="0.2">
      <c r="A24" s="28" t="s">
        <v>71</v>
      </c>
      <c r="B24" s="47">
        <v>162</v>
      </c>
      <c r="C24" s="50">
        <f t="shared" si="33"/>
        <v>0.11546685673556664</v>
      </c>
      <c r="D24" s="64">
        <v>44</v>
      </c>
      <c r="E24" s="1">
        <f t="shared" si="34"/>
        <v>0.14569536423841059</v>
      </c>
      <c r="F24" s="2">
        <f t="shared" si="35"/>
        <v>0.27160493827160492</v>
      </c>
      <c r="G24" s="47">
        <v>175</v>
      </c>
      <c r="H24" s="50">
        <f t="shared" si="36"/>
        <v>0.11312217194570136</v>
      </c>
      <c r="I24" s="64">
        <v>44</v>
      </c>
      <c r="J24" s="1">
        <f t="shared" si="37"/>
        <v>0.11548556430446194</v>
      </c>
      <c r="K24" s="2">
        <f t="shared" si="38"/>
        <v>0.25142857142857145</v>
      </c>
      <c r="L24" s="47">
        <v>186</v>
      </c>
      <c r="M24" s="50">
        <f t="shared" si="39"/>
        <v>0.11184606133493687</v>
      </c>
      <c r="N24" s="64">
        <v>52</v>
      </c>
      <c r="O24" s="1">
        <f t="shared" si="40"/>
        <v>0.12903225806451613</v>
      </c>
      <c r="P24" s="2">
        <f t="shared" si="41"/>
        <v>0.27956989247311825</v>
      </c>
      <c r="Q24" s="47">
        <v>197</v>
      </c>
      <c r="R24" s="50">
        <f t="shared" si="42"/>
        <v>0.12160493827160494</v>
      </c>
      <c r="S24" s="64">
        <v>52</v>
      </c>
      <c r="T24" s="1">
        <f t="shared" si="43"/>
        <v>0.14444444444444443</v>
      </c>
      <c r="U24" s="2">
        <f t="shared" si="44"/>
        <v>0.26395939086294418</v>
      </c>
      <c r="V24" s="47">
        <v>195</v>
      </c>
      <c r="W24" s="50">
        <f t="shared" si="45"/>
        <v>0.11825348696179502</v>
      </c>
      <c r="X24" s="64">
        <v>57</v>
      </c>
      <c r="Y24" s="1">
        <f t="shared" si="46"/>
        <v>0.13636363636363635</v>
      </c>
      <c r="Z24" s="2">
        <f t="shared" si="47"/>
        <v>0.29230769230769232</v>
      </c>
      <c r="AA24" s="47">
        <v>190</v>
      </c>
      <c r="AB24" s="50">
        <f t="shared" si="48"/>
        <v>0.11001737116386798</v>
      </c>
      <c r="AC24" s="64">
        <v>57</v>
      </c>
      <c r="AD24" s="1">
        <f t="shared" si="49"/>
        <v>0.12555066079295155</v>
      </c>
      <c r="AE24" s="2">
        <f t="shared" si="50"/>
        <v>0.3</v>
      </c>
      <c r="AF24" s="28"/>
      <c r="AG24" s="47">
        <v>211</v>
      </c>
      <c r="AH24" s="50">
        <f t="shared" si="51"/>
        <v>0.13154613466334164</v>
      </c>
      <c r="AI24" s="64">
        <v>69</v>
      </c>
      <c r="AJ24" s="1">
        <f t="shared" si="52"/>
        <v>0.15065502183406113</v>
      </c>
      <c r="AK24" s="2">
        <f t="shared" si="53"/>
        <v>0.32701421800947866</v>
      </c>
      <c r="AL24" s="28"/>
      <c r="AM24" s="47">
        <v>176</v>
      </c>
      <c r="AN24" s="50">
        <f t="shared" si="54"/>
        <v>0.11217335882727852</v>
      </c>
      <c r="AO24" s="64">
        <v>44</v>
      </c>
      <c r="AP24" s="1">
        <f t="shared" si="55"/>
        <v>0.10918114143920596</v>
      </c>
      <c r="AQ24" s="2">
        <f t="shared" si="56"/>
        <v>0.25</v>
      </c>
      <c r="AR24" s="60"/>
      <c r="AS24" s="47">
        <v>142</v>
      </c>
      <c r="AT24" s="50">
        <f t="shared" si="57"/>
        <v>0.10063784549964565</v>
      </c>
      <c r="AU24" s="64">
        <v>43</v>
      </c>
      <c r="AV24" s="1">
        <f t="shared" si="58"/>
        <v>0.1122715404699739</v>
      </c>
      <c r="AW24" s="2">
        <f t="shared" si="59"/>
        <v>0.30281690140845069</v>
      </c>
      <c r="AX24" s="60"/>
      <c r="AY24" s="47">
        <v>121</v>
      </c>
      <c r="AZ24" s="50">
        <f t="shared" si="60"/>
        <v>8.9036055923473148E-2</v>
      </c>
      <c r="BA24" s="64">
        <v>37</v>
      </c>
      <c r="BB24" s="1">
        <f t="shared" si="61"/>
        <v>0.10882352941176471</v>
      </c>
      <c r="BC24" s="2">
        <f t="shared" si="31"/>
        <v>0.30578512396694213</v>
      </c>
      <c r="BE24" s="47">
        <v>97</v>
      </c>
      <c r="BF24" s="50">
        <f t="shared" si="62"/>
        <v>8.4568439407149087E-2</v>
      </c>
      <c r="BG24" s="64">
        <v>28</v>
      </c>
      <c r="BH24" s="1">
        <f t="shared" si="63"/>
        <v>8.5106382978723402E-2</v>
      </c>
      <c r="BI24" s="2">
        <f t="shared" si="32"/>
        <v>0.28865979381443296</v>
      </c>
    </row>
    <row r="25" spans="1:61" s="3" customFormat="1" ht="14.25" customHeight="1" x14ac:dyDescent="0.2">
      <c r="A25" s="28" t="s">
        <v>0</v>
      </c>
      <c r="B25" s="47">
        <v>7</v>
      </c>
      <c r="C25" s="50">
        <f t="shared" si="33"/>
        <v>4.9893086243763367E-3</v>
      </c>
      <c r="D25" s="64">
        <v>1</v>
      </c>
      <c r="E25" s="1">
        <f t="shared" si="34"/>
        <v>3.3112582781456954E-3</v>
      </c>
      <c r="F25" s="2">
        <f t="shared" si="35"/>
        <v>0.14285714285714285</v>
      </c>
      <c r="G25" s="47">
        <v>9</v>
      </c>
      <c r="H25" s="50">
        <f t="shared" si="36"/>
        <v>5.8177117000646414E-3</v>
      </c>
      <c r="I25" s="64">
        <v>1</v>
      </c>
      <c r="J25" s="1">
        <f t="shared" si="37"/>
        <v>2.6246719160104987E-3</v>
      </c>
      <c r="K25" s="2">
        <f t="shared" si="38"/>
        <v>0.1111111111111111</v>
      </c>
      <c r="L25" s="47">
        <v>11</v>
      </c>
      <c r="M25" s="50">
        <f t="shared" si="39"/>
        <v>6.6145520144317502E-3</v>
      </c>
      <c r="N25" s="64">
        <v>2</v>
      </c>
      <c r="O25" s="1">
        <f t="shared" si="40"/>
        <v>4.9627791563275434E-3</v>
      </c>
      <c r="P25" s="2">
        <f t="shared" si="41"/>
        <v>0.18181818181818182</v>
      </c>
      <c r="Q25" s="47">
        <v>4</v>
      </c>
      <c r="R25" s="50">
        <f t="shared" si="42"/>
        <v>2.4691358024691358E-3</v>
      </c>
      <c r="S25" s="64">
        <v>0</v>
      </c>
      <c r="T25" s="1">
        <f t="shared" si="43"/>
        <v>0</v>
      </c>
      <c r="U25" s="2">
        <f t="shared" si="44"/>
        <v>0</v>
      </c>
      <c r="V25" s="47">
        <v>6</v>
      </c>
      <c r="W25" s="50">
        <f t="shared" si="45"/>
        <v>3.6385688295936932E-3</v>
      </c>
      <c r="X25" s="64">
        <v>1</v>
      </c>
      <c r="Y25" s="1">
        <f t="shared" si="46"/>
        <v>2.3923444976076554E-3</v>
      </c>
      <c r="Z25" s="2">
        <f t="shared" si="47"/>
        <v>0.16666666666666666</v>
      </c>
      <c r="AA25" s="47">
        <v>9</v>
      </c>
      <c r="AB25" s="50">
        <f t="shared" si="48"/>
        <v>5.2113491603937466E-3</v>
      </c>
      <c r="AC25" s="64">
        <v>1</v>
      </c>
      <c r="AD25" s="1">
        <f t="shared" si="49"/>
        <v>2.2026431718061676E-3</v>
      </c>
      <c r="AE25" s="2">
        <f t="shared" si="50"/>
        <v>0.1111111111111111</v>
      </c>
      <c r="AF25" s="28"/>
      <c r="AG25" s="47">
        <v>1</v>
      </c>
      <c r="AH25" s="50">
        <f t="shared" si="51"/>
        <v>6.2344139650872816E-4</v>
      </c>
      <c r="AI25" s="64">
        <v>0</v>
      </c>
      <c r="AJ25" s="1">
        <f t="shared" si="52"/>
        <v>0</v>
      </c>
      <c r="AK25" s="2">
        <f t="shared" si="53"/>
        <v>0</v>
      </c>
      <c r="AL25" s="28"/>
      <c r="AM25" s="47">
        <v>9</v>
      </c>
      <c r="AN25" s="50">
        <f t="shared" si="54"/>
        <v>5.7361376673040155E-3</v>
      </c>
      <c r="AO25" s="64">
        <v>4</v>
      </c>
      <c r="AP25" s="1">
        <f t="shared" si="55"/>
        <v>9.9255583126550868E-3</v>
      </c>
      <c r="AQ25" s="2">
        <f t="shared" si="56"/>
        <v>0.44444444444444442</v>
      </c>
      <c r="AR25" s="60"/>
      <c r="AS25" s="47">
        <v>6</v>
      </c>
      <c r="AT25" s="50">
        <f t="shared" si="57"/>
        <v>4.2523033309709423E-3</v>
      </c>
      <c r="AU25" s="64">
        <v>1</v>
      </c>
      <c r="AV25" s="1">
        <f t="shared" si="58"/>
        <v>2.6109660574412533E-3</v>
      </c>
      <c r="AW25" s="2">
        <f t="shared" si="59"/>
        <v>0.16666666666666666</v>
      </c>
      <c r="AX25" s="60"/>
      <c r="AY25" s="47">
        <v>11</v>
      </c>
      <c r="AZ25" s="50">
        <f t="shared" si="60"/>
        <v>8.0941869021339229E-3</v>
      </c>
      <c r="BA25" s="64">
        <v>3</v>
      </c>
      <c r="BB25" s="1">
        <f t="shared" si="61"/>
        <v>8.8235294117647058E-3</v>
      </c>
      <c r="BC25" s="2">
        <f t="shared" si="31"/>
        <v>0.27272727272727271</v>
      </c>
      <c r="BE25" s="47">
        <v>5</v>
      </c>
      <c r="BF25" s="50">
        <f t="shared" si="62"/>
        <v>4.3591979075850041E-3</v>
      </c>
      <c r="BG25" s="64">
        <v>4</v>
      </c>
      <c r="BH25" s="1">
        <f t="shared" si="63"/>
        <v>1.2158054711246201E-2</v>
      </c>
      <c r="BI25" s="2">
        <f t="shared" si="32"/>
        <v>0.8</v>
      </c>
    </row>
    <row r="26" spans="1:61" s="3" customFormat="1" ht="14.25" customHeight="1" x14ac:dyDescent="0.2">
      <c r="A26" s="28" t="s">
        <v>72</v>
      </c>
      <c r="B26" s="47">
        <v>117</v>
      </c>
      <c r="C26" s="50">
        <f t="shared" si="33"/>
        <v>8.339272986457591E-2</v>
      </c>
      <c r="D26" s="64">
        <v>44</v>
      </c>
      <c r="E26" s="1">
        <f t="shared" si="34"/>
        <v>0.14569536423841059</v>
      </c>
      <c r="F26" s="2">
        <f t="shared" si="35"/>
        <v>0.37606837606837606</v>
      </c>
      <c r="G26" s="47">
        <v>128</v>
      </c>
      <c r="H26" s="50">
        <f t="shared" si="36"/>
        <v>8.2740788623141562E-2</v>
      </c>
      <c r="I26" s="64">
        <v>50</v>
      </c>
      <c r="J26" s="1">
        <f t="shared" si="37"/>
        <v>0.13123359580052493</v>
      </c>
      <c r="K26" s="2">
        <f t="shared" si="38"/>
        <v>0.390625</v>
      </c>
      <c r="L26" s="47">
        <v>115</v>
      </c>
      <c r="M26" s="50">
        <f t="shared" si="39"/>
        <v>6.9152134696331927E-2</v>
      </c>
      <c r="N26" s="64">
        <v>39</v>
      </c>
      <c r="O26" s="1">
        <f t="shared" si="40"/>
        <v>9.6774193548387094E-2</v>
      </c>
      <c r="P26" s="2">
        <f t="shared" si="41"/>
        <v>0.33913043478260868</v>
      </c>
      <c r="Q26" s="47">
        <v>146</v>
      </c>
      <c r="R26" s="50">
        <f t="shared" si="42"/>
        <v>9.0123456790123457E-2</v>
      </c>
      <c r="S26" s="64">
        <v>53</v>
      </c>
      <c r="T26" s="1">
        <f t="shared" si="43"/>
        <v>0.14722222222222223</v>
      </c>
      <c r="U26" s="2">
        <f t="shared" si="44"/>
        <v>0.36301369863013699</v>
      </c>
      <c r="V26" s="47">
        <v>150</v>
      </c>
      <c r="W26" s="50">
        <f t="shared" si="45"/>
        <v>9.0964220739842325E-2</v>
      </c>
      <c r="X26" s="64">
        <v>55</v>
      </c>
      <c r="Y26" s="1">
        <f t="shared" si="46"/>
        <v>0.13157894736842105</v>
      </c>
      <c r="Z26" s="2">
        <f t="shared" si="47"/>
        <v>0.36666666666666664</v>
      </c>
      <c r="AA26" s="47">
        <v>191</v>
      </c>
      <c r="AB26" s="50">
        <f t="shared" si="48"/>
        <v>0.11059640995946729</v>
      </c>
      <c r="AC26" s="64">
        <v>79</v>
      </c>
      <c r="AD26" s="1">
        <f t="shared" si="49"/>
        <v>0.17400881057268722</v>
      </c>
      <c r="AE26" s="2">
        <f t="shared" si="50"/>
        <v>0.41361256544502617</v>
      </c>
      <c r="AF26" s="28"/>
      <c r="AG26" s="47">
        <v>197</v>
      </c>
      <c r="AH26" s="50">
        <f t="shared" si="51"/>
        <v>0.12281795511221945</v>
      </c>
      <c r="AI26" s="64">
        <v>78</v>
      </c>
      <c r="AJ26" s="1">
        <f t="shared" si="52"/>
        <v>0.1703056768558952</v>
      </c>
      <c r="AK26" s="2">
        <f t="shared" si="53"/>
        <v>0.39593908629441626</v>
      </c>
      <c r="AL26" s="28"/>
      <c r="AM26" s="47">
        <v>196</v>
      </c>
      <c r="AN26" s="50">
        <f t="shared" si="54"/>
        <v>0.12492033142128744</v>
      </c>
      <c r="AO26" s="64">
        <v>83</v>
      </c>
      <c r="AP26" s="1">
        <f t="shared" si="55"/>
        <v>0.20595533498759305</v>
      </c>
      <c r="AQ26" s="2">
        <f t="shared" si="56"/>
        <v>0.42346938775510207</v>
      </c>
      <c r="AR26" s="60"/>
      <c r="AS26" s="47">
        <v>175</v>
      </c>
      <c r="AT26" s="50">
        <f t="shared" si="57"/>
        <v>0.12402551381998582</v>
      </c>
      <c r="AU26" s="64">
        <v>77</v>
      </c>
      <c r="AV26" s="1">
        <f t="shared" si="58"/>
        <v>0.20104438642297651</v>
      </c>
      <c r="AW26" s="2">
        <f t="shared" si="59"/>
        <v>0.44</v>
      </c>
      <c r="AX26" s="60"/>
      <c r="AY26" s="47">
        <v>208</v>
      </c>
      <c r="AZ26" s="50">
        <f t="shared" si="60"/>
        <v>0.15305371596762327</v>
      </c>
      <c r="BA26" s="64">
        <v>70</v>
      </c>
      <c r="BB26" s="1">
        <f t="shared" si="61"/>
        <v>0.20588235294117646</v>
      </c>
      <c r="BC26" s="2">
        <f t="shared" si="31"/>
        <v>0.33653846153846156</v>
      </c>
      <c r="BE26" s="47">
        <v>172</v>
      </c>
      <c r="BF26" s="50">
        <f t="shared" si="62"/>
        <v>0.14995640802092414</v>
      </c>
      <c r="BG26" s="64">
        <v>68</v>
      </c>
      <c r="BH26" s="1">
        <f t="shared" si="63"/>
        <v>0.20668693009118541</v>
      </c>
      <c r="BI26" s="2">
        <f t="shared" si="32"/>
        <v>0.39534883720930231</v>
      </c>
    </row>
    <row r="27" spans="1:61" s="3" customFormat="1" ht="14.25" customHeight="1" x14ac:dyDescent="0.2">
      <c r="A27" s="28" t="s">
        <v>1</v>
      </c>
      <c r="B27" s="47">
        <v>34</v>
      </c>
      <c r="C27" s="50">
        <f>B27/$B$28</f>
        <v>2.4233784746970778E-2</v>
      </c>
      <c r="D27" s="64">
        <v>10</v>
      </c>
      <c r="E27" s="1">
        <f t="shared" si="34"/>
        <v>3.3112582781456956E-2</v>
      </c>
      <c r="F27" s="2">
        <f t="shared" si="35"/>
        <v>0.29411764705882354</v>
      </c>
      <c r="G27" s="47">
        <v>61</v>
      </c>
      <c r="H27" s="50">
        <f t="shared" si="36"/>
        <v>3.94311570782159E-2</v>
      </c>
      <c r="I27" s="64">
        <v>16</v>
      </c>
      <c r="J27" s="1">
        <f t="shared" si="37"/>
        <v>4.1994750656167978E-2</v>
      </c>
      <c r="K27" s="2">
        <f t="shared" si="38"/>
        <v>0.26229508196721313</v>
      </c>
      <c r="L27" s="47">
        <v>72</v>
      </c>
      <c r="M27" s="50">
        <f t="shared" si="39"/>
        <v>4.3295249549007819E-2</v>
      </c>
      <c r="N27" s="64">
        <v>24</v>
      </c>
      <c r="O27" s="1">
        <f t="shared" si="40"/>
        <v>5.9553349875930521E-2</v>
      </c>
      <c r="P27" s="2">
        <f t="shared" si="41"/>
        <v>0.33333333333333331</v>
      </c>
      <c r="Q27" s="47">
        <v>73</v>
      </c>
      <c r="R27" s="50">
        <f t="shared" si="42"/>
        <v>4.5061728395061729E-2</v>
      </c>
      <c r="S27" s="64">
        <v>18</v>
      </c>
      <c r="T27" s="1">
        <f t="shared" si="43"/>
        <v>0.05</v>
      </c>
      <c r="U27" s="2">
        <f t="shared" si="44"/>
        <v>0.24657534246575341</v>
      </c>
      <c r="V27" s="47">
        <v>82</v>
      </c>
      <c r="W27" s="50">
        <f t="shared" si="45"/>
        <v>4.972710733778047E-2</v>
      </c>
      <c r="X27" s="64">
        <v>23</v>
      </c>
      <c r="Y27" s="1">
        <f t="shared" si="46"/>
        <v>5.5023923444976079E-2</v>
      </c>
      <c r="Z27" s="2">
        <f t="shared" si="47"/>
        <v>0.28048780487804881</v>
      </c>
      <c r="AA27" s="47">
        <v>62</v>
      </c>
      <c r="AB27" s="50">
        <f t="shared" si="48"/>
        <v>3.5900405327156923E-2</v>
      </c>
      <c r="AC27" s="64">
        <v>13</v>
      </c>
      <c r="AD27" s="1">
        <f t="shared" si="49"/>
        <v>2.8634361233480177E-2</v>
      </c>
      <c r="AE27" s="2">
        <f t="shared" si="50"/>
        <v>0.20967741935483872</v>
      </c>
      <c r="AF27" s="28"/>
      <c r="AG27" s="47">
        <v>77</v>
      </c>
      <c r="AH27" s="50">
        <f t="shared" si="51"/>
        <v>4.8004987531172071E-2</v>
      </c>
      <c r="AI27" s="64">
        <v>18</v>
      </c>
      <c r="AJ27" s="1">
        <f t="shared" si="52"/>
        <v>3.9301310043668124E-2</v>
      </c>
      <c r="AK27" s="2">
        <f t="shared" si="53"/>
        <v>0.23376623376623376</v>
      </c>
      <c r="AL27" s="28"/>
      <c r="AM27" s="47">
        <v>77</v>
      </c>
      <c r="AN27" s="50">
        <f t="shared" si="54"/>
        <v>4.9075844486934354E-2</v>
      </c>
      <c r="AO27" s="64">
        <v>24</v>
      </c>
      <c r="AP27" s="1">
        <f t="shared" si="55"/>
        <v>5.9553349875930521E-2</v>
      </c>
      <c r="AQ27" s="2">
        <f t="shared" si="56"/>
        <v>0.31168831168831168</v>
      </c>
      <c r="AR27" s="60"/>
      <c r="AS27" s="47">
        <v>89</v>
      </c>
      <c r="AT27" s="50">
        <f t="shared" si="57"/>
        <v>6.3075832742735649E-2</v>
      </c>
      <c r="AU27" s="64">
        <v>19</v>
      </c>
      <c r="AV27" s="1">
        <f t="shared" si="58"/>
        <v>4.960835509138381E-2</v>
      </c>
      <c r="AW27" s="2">
        <f t="shared" si="59"/>
        <v>0.21348314606741572</v>
      </c>
      <c r="AX27" s="60"/>
      <c r="AY27" s="47">
        <v>97</v>
      </c>
      <c r="AZ27" s="50">
        <f t="shared" si="60"/>
        <v>7.1376011773362766E-2</v>
      </c>
      <c r="BA27" s="64">
        <v>32</v>
      </c>
      <c r="BB27" s="1">
        <f t="shared" si="61"/>
        <v>9.4117647058823528E-2</v>
      </c>
      <c r="BC27" s="2">
        <f t="shared" si="31"/>
        <v>0.32989690721649484</v>
      </c>
      <c r="BE27" s="47">
        <v>112</v>
      </c>
      <c r="BF27" s="50">
        <f t="shared" si="62"/>
        <v>9.7646033129904095E-2</v>
      </c>
      <c r="BG27" s="64">
        <v>37</v>
      </c>
      <c r="BH27" s="1">
        <f t="shared" si="63"/>
        <v>0.11246200607902736</v>
      </c>
      <c r="BI27" s="2">
        <f t="shared" si="32"/>
        <v>0.33035714285714285</v>
      </c>
    </row>
    <row r="28" spans="1:61" s="3" customFormat="1" ht="14.25" customHeight="1" thickBot="1" x14ac:dyDescent="0.25">
      <c r="A28" s="29" t="s">
        <v>2</v>
      </c>
      <c r="B28" s="48">
        <f>SUM(B20:B27)</f>
        <v>1403</v>
      </c>
      <c r="C28" s="52">
        <f t="shared" si="33"/>
        <v>1</v>
      </c>
      <c r="D28" s="65">
        <f>SUM(D20:D27)</f>
        <v>302</v>
      </c>
      <c r="E28" s="5">
        <f t="shared" si="34"/>
        <v>1</v>
      </c>
      <c r="F28" s="6">
        <f t="shared" si="35"/>
        <v>0.21525302922309336</v>
      </c>
      <c r="G28" s="48">
        <f>SUM(G20:G27)</f>
        <v>1547</v>
      </c>
      <c r="H28" s="52">
        <f t="shared" si="36"/>
        <v>1</v>
      </c>
      <c r="I28" s="65">
        <f>SUM(I20:I27)</f>
        <v>381</v>
      </c>
      <c r="J28" s="5">
        <f t="shared" si="37"/>
        <v>1</v>
      </c>
      <c r="K28" s="6">
        <f t="shared" si="38"/>
        <v>0.24628312863606983</v>
      </c>
      <c r="L28" s="48">
        <v>1663</v>
      </c>
      <c r="M28" s="52">
        <f t="shared" si="39"/>
        <v>1</v>
      </c>
      <c r="N28" s="65">
        <v>403</v>
      </c>
      <c r="O28" s="5">
        <f t="shared" si="40"/>
        <v>1</v>
      </c>
      <c r="P28" s="6">
        <f t="shared" si="41"/>
        <v>0.24233313289236319</v>
      </c>
      <c r="Q28" s="48">
        <v>1620</v>
      </c>
      <c r="R28" s="52">
        <f t="shared" si="42"/>
        <v>1</v>
      </c>
      <c r="S28" s="65">
        <v>360</v>
      </c>
      <c r="T28" s="5">
        <f t="shared" si="43"/>
        <v>1</v>
      </c>
      <c r="U28" s="6">
        <f t="shared" si="44"/>
        <v>0.22222222222222221</v>
      </c>
      <c r="V28" s="48">
        <v>1649</v>
      </c>
      <c r="W28" s="52">
        <f t="shared" si="45"/>
        <v>1</v>
      </c>
      <c r="X28" s="65">
        <v>418</v>
      </c>
      <c r="Y28" s="5">
        <f t="shared" si="46"/>
        <v>1</v>
      </c>
      <c r="Z28" s="6">
        <f>X28/V28</f>
        <v>0.25348696179502728</v>
      </c>
      <c r="AA28" s="48">
        <v>1727</v>
      </c>
      <c r="AB28" s="52">
        <f t="shared" si="48"/>
        <v>1</v>
      </c>
      <c r="AC28" s="65">
        <v>454</v>
      </c>
      <c r="AD28" s="5">
        <f t="shared" si="49"/>
        <v>1</v>
      </c>
      <c r="AE28" s="6">
        <f>AC28/AA28</f>
        <v>0.26288361320208453</v>
      </c>
      <c r="AF28" s="29"/>
      <c r="AG28" s="48">
        <v>1604</v>
      </c>
      <c r="AH28" s="52">
        <f t="shared" si="51"/>
        <v>1</v>
      </c>
      <c r="AI28" s="65">
        <v>458</v>
      </c>
      <c r="AJ28" s="5">
        <f t="shared" si="52"/>
        <v>1</v>
      </c>
      <c r="AK28" s="6">
        <f t="shared" si="53"/>
        <v>0.28553615960099749</v>
      </c>
      <c r="AL28" s="29"/>
      <c r="AM28" s="48">
        <v>1569</v>
      </c>
      <c r="AN28" s="52">
        <f t="shared" si="54"/>
        <v>1</v>
      </c>
      <c r="AO28" s="65">
        <v>403</v>
      </c>
      <c r="AP28" s="5">
        <f t="shared" si="55"/>
        <v>1</v>
      </c>
      <c r="AQ28" s="6">
        <f t="shared" si="56"/>
        <v>0.25685149776927979</v>
      </c>
      <c r="AR28" s="30"/>
      <c r="AS28" s="48">
        <v>1411</v>
      </c>
      <c r="AT28" s="52">
        <f t="shared" si="57"/>
        <v>1</v>
      </c>
      <c r="AU28" s="65">
        <v>383</v>
      </c>
      <c r="AV28" s="5">
        <f t="shared" si="58"/>
        <v>1</v>
      </c>
      <c r="AW28" s="6">
        <f t="shared" si="59"/>
        <v>0.27143869596031184</v>
      </c>
      <c r="AX28" s="30"/>
      <c r="AY28" s="51">
        <v>1359</v>
      </c>
      <c r="AZ28" s="52">
        <f t="shared" si="60"/>
        <v>1</v>
      </c>
      <c r="BA28" s="65">
        <v>340</v>
      </c>
      <c r="BB28" s="5">
        <f t="shared" si="61"/>
        <v>1</v>
      </c>
      <c r="BC28" s="6">
        <f t="shared" si="31"/>
        <v>0.2501839587932303</v>
      </c>
      <c r="BE28" s="48">
        <v>1147</v>
      </c>
      <c r="BF28" s="52">
        <f t="shared" si="62"/>
        <v>1</v>
      </c>
      <c r="BG28" s="65">
        <v>329</v>
      </c>
      <c r="BH28" s="5">
        <f t="shared" si="63"/>
        <v>1</v>
      </c>
      <c r="BI28" s="6">
        <f t="shared" si="32"/>
        <v>0.28683522231909331</v>
      </c>
    </row>
    <row r="29" spans="1:61" ht="12.75" customHeight="1" x14ac:dyDescent="0.2"/>
    <row r="30" spans="1:61" ht="12.75" customHeight="1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3"/>
      <c r="AN30" s="53"/>
      <c r="AS30" s="53"/>
      <c r="AT30" s="53"/>
    </row>
    <row r="31" spans="1:61" ht="12.75" customHeight="1" x14ac:dyDescent="0.2"/>
    <row r="32" spans="1:61" ht="12.75" customHeight="1" x14ac:dyDescent="0.2"/>
    <row r="33" ht="12.75" customHeight="1" x14ac:dyDescent="0.2"/>
    <row r="34" ht="12.75" customHeight="1" x14ac:dyDescent="0.2"/>
  </sheetData>
  <mergeCells count="68">
    <mergeCell ref="G3:K3"/>
    <mergeCell ref="G4:H4"/>
    <mergeCell ref="I4:K4"/>
    <mergeCell ref="G17:K17"/>
    <mergeCell ref="G18:H18"/>
    <mergeCell ref="I18:K18"/>
    <mergeCell ref="L3:P3"/>
    <mergeCell ref="L4:M4"/>
    <mergeCell ref="N4:P4"/>
    <mergeCell ref="L17:P17"/>
    <mergeCell ref="L18:M18"/>
    <mergeCell ref="N18:P18"/>
    <mergeCell ref="V4:W4"/>
    <mergeCell ref="X4:Z4"/>
    <mergeCell ref="V17:Z17"/>
    <mergeCell ref="V18:W18"/>
    <mergeCell ref="X18:Z18"/>
    <mergeCell ref="AI18:AK18"/>
    <mergeCell ref="BG18:BI18"/>
    <mergeCell ref="AS18:AT18"/>
    <mergeCell ref="AU18:AW18"/>
    <mergeCell ref="AY18:AZ18"/>
    <mergeCell ref="BA18:BC18"/>
    <mergeCell ref="BE18:BF18"/>
    <mergeCell ref="BE17:BI17"/>
    <mergeCell ref="A16:BI16"/>
    <mergeCell ref="AS3:AW3"/>
    <mergeCell ref="AY3:BC3"/>
    <mergeCell ref="BE3:BI3"/>
    <mergeCell ref="BE4:BF4"/>
    <mergeCell ref="BG4:BI4"/>
    <mergeCell ref="AY4:AZ4"/>
    <mergeCell ref="BA4:BC4"/>
    <mergeCell ref="AS4:AT4"/>
    <mergeCell ref="AU4:AW4"/>
    <mergeCell ref="AA3:AE3"/>
    <mergeCell ref="AA4:AB4"/>
    <mergeCell ref="AC4:AE4"/>
    <mergeCell ref="AA17:AE17"/>
    <mergeCell ref="V3:Z3"/>
    <mergeCell ref="AA18:AB18"/>
    <mergeCell ref="A2:BC2"/>
    <mergeCell ref="AM3:AQ3"/>
    <mergeCell ref="AM4:AN4"/>
    <mergeCell ref="AO4:AQ4"/>
    <mergeCell ref="AM17:AQ17"/>
    <mergeCell ref="AS17:AW17"/>
    <mergeCell ref="AY17:BC17"/>
    <mergeCell ref="AG3:AK3"/>
    <mergeCell ref="AG4:AH4"/>
    <mergeCell ref="AI4:AK4"/>
    <mergeCell ref="AG17:AK17"/>
    <mergeCell ref="AC18:AE18"/>
    <mergeCell ref="AM18:AN18"/>
    <mergeCell ref="AO18:AQ18"/>
    <mergeCell ref="AG18:AH18"/>
    <mergeCell ref="Q3:U3"/>
    <mergeCell ref="Q17:U17"/>
    <mergeCell ref="Q4:R4"/>
    <mergeCell ref="S4:U4"/>
    <mergeCell ref="Q18:R18"/>
    <mergeCell ref="S18:U18"/>
    <mergeCell ref="B3:F3"/>
    <mergeCell ref="B4:C4"/>
    <mergeCell ref="D4:F4"/>
    <mergeCell ref="B17:F17"/>
    <mergeCell ref="B18:C18"/>
    <mergeCell ref="D18:F18"/>
  </mergeCells>
  <pageMargins left="0.7" right="0.7" top="0.75" bottom="0.75" header="0.3" footer="0.3"/>
  <pageSetup orientation="landscape" r:id="rId1"/>
  <headerFooter>
    <oddFooter>&amp;L&amp;8OIRA &amp;D&amp;R&amp;8&amp;F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61"/>
  <sheetViews>
    <sheetView zoomScaleNormal="100" workbookViewId="0"/>
  </sheetViews>
  <sheetFormatPr defaultRowHeight="12.75" x14ac:dyDescent="0.2"/>
  <cols>
    <col min="1" max="1" width="39.28515625" style="9" customWidth="1"/>
    <col min="2" max="2" width="8.28515625" style="9" customWidth="1"/>
    <col min="3" max="3" width="9.140625" style="9" customWidth="1"/>
    <col min="4" max="4" width="8.28515625" style="120" customWidth="1"/>
    <col min="5" max="5" width="9.140625" style="9" customWidth="1"/>
    <col min="6" max="6" width="11.140625" style="9" customWidth="1"/>
    <col min="7" max="7" width="2.7109375" style="9" customWidth="1"/>
    <col min="8" max="8" width="8.28515625" style="9" customWidth="1"/>
    <col min="9" max="9" width="9.140625" style="9" customWidth="1"/>
    <col min="10" max="10" width="8.28515625" style="120" customWidth="1"/>
    <col min="11" max="11" width="9.140625" style="9" customWidth="1"/>
    <col min="12" max="12" width="11.140625" style="9" customWidth="1"/>
    <col min="13" max="13" width="2.7109375" style="9" customWidth="1"/>
    <col min="14" max="14" width="8.28515625" style="9" customWidth="1"/>
    <col min="15" max="15" width="9.140625" style="9" customWidth="1"/>
    <col min="16" max="16" width="8.28515625" style="120" customWidth="1"/>
    <col min="17" max="17" width="9.140625" style="9" customWidth="1"/>
    <col min="18" max="18" width="11.140625" style="9" customWidth="1"/>
    <col min="19" max="19" width="2.7109375" style="9" customWidth="1"/>
    <col min="20" max="20" width="8.28515625" style="9" customWidth="1"/>
    <col min="21" max="21" width="9.140625" style="9" customWidth="1"/>
    <col min="22" max="22" width="8.28515625" style="120" customWidth="1"/>
    <col min="23" max="23" width="9.140625" style="9" customWidth="1"/>
    <col min="24" max="24" width="11.140625" style="9" customWidth="1"/>
    <col min="25" max="25" width="2.7109375" style="9" customWidth="1"/>
    <col min="26" max="26" width="8.28515625" style="9" customWidth="1"/>
    <col min="27" max="27" width="9.140625" style="9" customWidth="1"/>
    <col min="28" max="28" width="8.28515625" style="120" customWidth="1"/>
    <col min="29" max="29" width="9.140625" style="9" customWidth="1"/>
    <col min="30" max="30" width="11.140625" style="9" customWidth="1"/>
    <col min="31" max="31" width="2.7109375" style="9" customWidth="1"/>
    <col min="32" max="32" width="8.28515625" style="9" customWidth="1"/>
    <col min="33" max="33" width="9.140625" style="9" customWidth="1"/>
    <col min="34" max="34" width="8.28515625" style="120" customWidth="1"/>
    <col min="35" max="36" width="9.140625" style="9" customWidth="1"/>
    <col min="37" max="37" width="2.7109375" style="9" customWidth="1"/>
    <col min="38" max="38" width="8.28515625" style="9" customWidth="1"/>
    <col min="39" max="39" width="9.140625" style="9" customWidth="1"/>
    <col min="40" max="40" width="8.28515625" style="9" customWidth="1"/>
    <col min="41" max="42" width="9.140625" style="9" customWidth="1"/>
    <col min="43" max="43" width="2.7109375" style="9" customWidth="1"/>
    <col min="44" max="44" width="8.28515625" style="9" customWidth="1"/>
    <col min="45" max="45" width="9.140625" style="9" customWidth="1"/>
    <col min="46" max="46" width="8.28515625" style="9" customWidth="1"/>
    <col min="47" max="48" width="9.140625" style="9" customWidth="1"/>
    <col min="49" max="49" width="2.7109375" style="9" customWidth="1"/>
    <col min="50" max="50" width="8.28515625" style="9" customWidth="1"/>
    <col min="51" max="51" width="9.140625" style="9" customWidth="1"/>
    <col min="52" max="52" width="8.28515625" style="9" customWidth="1"/>
    <col min="53" max="54" width="9.140625" style="9" customWidth="1"/>
    <col min="55" max="55" width="2.7109375" style="9" customWidth="1"/>
    <col min="56" max="56" width="7.7109375" customWidth="1"/>
    <col min="57" max="57" width="9" customWidth="1"/>
    <col min="58" max="58" width="7.7109375" customWidth="1"/>
    <col min="59" max="59" width="9" customWidth="1"/>
    <col min="60" max="60" width="9.140625" customWidth="1"/>
    <col min="61" max="61" width="2.7109375" customWidth="1"/>
  </cols>
  <sheetData>
    <row r="2" spans="1:66" ht="16.5" thickBot="1" x14ac:dyDescent="0.3">
      <c r="A2" s="182" t="s">
        <v>196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02"/>
      <c r="BD2" s="102"/>
      <c r="BE2" s="102"/>
      <c r="BF2" s="102"/>
      <c r="BG2" s="102"/>
      <c r="BH2" s="102"/>
    </row>
    <row r="3" spans="1:66" x14ac:dyDescent="0.2">
      <c r="A3" s="26"/>
      <c r="B3" s="183" t="s">
        <v>191</v>
      </c>
      <c r="C3" s="194"/>
      <c r="D3" s="195" t="s">
        <v>192</v>
      </c>
      <c r="E3" s="186"/>
      <c r="F3" s="187"/>
      <c r="G3" s="22"/>
      <c r="H3" s="183" t="s">
        <v>187</v>
      </c>
      <c r="I3" s="194"/>
      <c r="J3" s="195" t="s">
        <v>188</v>
      </c>
      <c r="K3" s="186"/>
      <c r="L3" s="187"/>
      <c r="M3" s="22"/>
      <c r="N3" s="183" t="s">
        <v>176</v>
      </c>
      <c r="O3" s="194"/>
      <c r="P3" s="195" t="s">
        <v>177</v>
      </c>
      <c r="Q3" s="186"/>
      <c r="R3" s="187"/>
      <c r="S3" s="22"/>
      <c r="T3" s="183" t="s">
        <v>170</v>
      </c>
      <c r="U3" s="194"/>
      <c r="V3" s="195" t="s">
        <v>171</v>
      </c>
      <c r="W3" s="186"/>
      <c r="X3" s="187"/>
      <c r="Y3" s="22"/>
      <c r="Z3" s="183" t="s">
        <v>165</v>
      </c>
      <c r="AA3" s="194"/>
      <c r="AB3" s="195" t="s">
        <v>167</v>
      </c>
      <c r="AC3" s="186"/>
      <c r="AD3" s="187"/>
      <c r="AE3" s="22"/>
      <c r="AF3" s="183" t="s">
        <v>136</v>
      </c>
      <c r="AG3" s="194"/>
      <c r="AH3" s="195" t="s">
        <v>137</v>
      </c>
      <c r="AI3" s="186"/>
      <c r="AJ3" s="187"/>
      <c r="AK3" s="22"/>
      <c r="AL3" s="183" t="s">
        <v>128</v>
      </c>
      <c r="AM3" s="194"/>
      <c r="AN3" s="195" t="s">
        <v>127</v>
      </c>
      <c r="AO3" s="186"/>
      <c r="AP3" s="187"/>
      <c r="AQ3" s="22"/>
      <c r="AR3" s="183" t="s">
        <v>113</v>
      </c>
      <c r="AS3" s="194"/>
      <c r="AT3" s="195" t="s">
        <v>114</v>
      </c>
      <c r="AU3" s="186"/>
      <c r="AV3" s="187"/>
      <c r="AW3" s="22"/>
      <c r="AX3" s="183" t="s">
        <v>81</v>
      </c>
      <c r="AY3" s="194"/>
      <c r="AZ3" s="195" t="s">
        <v>91</v>
      </c>
      <c r="BA3" s="186"/>
      <c r="BB3" s="187"/>
      <c r="BC3" s="22"/>
      <c r="BD3" s="196" t="s">
        <v>56</v>
      </c>
      <c r="BE3" s="194"/>
      <c r="BF3" s="197" t="s">
        <v>57</v>
      </c>
      <c r="BG3" s="186"/>
      <c r="BH3" s="187"/>
      <c r="BI3" s="11"/>
      <c r="BJ3" s="196" t="s">
        <v>73</v>
      </c>
      <c r="BK3" s="194"/>
      <c r="BL3" s="197" t="s">
        <v>74</v>
      </c>
      <c r="BM3" s="186"/>
      <c r="BN3" s="187"/>
    </row>
    <row r="4" spans="1:66" ht="36.75" customHeight="1" x14ac:dyDescent="0.2">
      <c r="A4" s="27" t="s">
        <v>52</v>
      </c>
      <c r="B4" s="46" t="s">
        <v>55</v>
      </c>
      <c r="C4" s="83" t="s">
        <v>53</v>
      </c>
      <c r="D4" s="113" t="s">
        <v>55</v>
      </c>
      <c r="E4" s="7" t="s">
        <v>89</v>
      </c>
      <c r="F4" s="8" t="s">
        <v>90</v>
      </c>
      <c r="G4" s="23"/>
      <c r="H4" s="46" t="s">
        <v>55</v>
      </c>
      <c r="I4" s="83" t="s">
        <v>53</v>
      </c>
      <c r="J4" s="113" t="s">
        <v>55</v>
      </c>
      <c r="K4" s="7" t="s">
        <v>89</v>
      </c>
      <c r="L4" s="8" t="s">
        <v>90</v>
      </c>
      <c r="M4" s="23"/>
      <c r="N4" s="46" t="s">
        <v>55</v>
      </c>
      <c r="O4" s="83" t="s">
        <v>53</v>
      </c>
      <c r="P4" s="113" t="s">
        <v>55</v>
      </c>
      <c r="Q4" s="7" t="s">
        <v>89</v>
      </c>
      <c r="R4" s="8" t="s">
        <v>90</v>
      </c>
      <c r="S4" s="23"/>
      <c r="T4" s="46" t="s">
        <v>55</v>
      </c>
      <c r="U4" s="83" t="s">
        <v>53</v>
      </c>
      <c r="V4" s="113" t="s">
        <v>55</v>
      </c>
      <c r="W4" s="7" t="s">
        <v>89</v>
      </c>
      <c r="X4" s="8" t="s">
        <v>90</v>
      </c>
      <c r="Y4" s="23"/>
      <c r="Z4" s="46" t="s">
        <v>55</v>
      </c>
      <c r="AA4" s="83" t="s">
        <v>53</v>
      </c>
      <c r="AB4" s="113" t="s">
        <v>55</v>
      </c>
      <c r="AC4" s="7" t="s">
        <v>89</v>
      </c>
      <c r="AD4" s="8" t="s">
        <v>90</v>
      </c>
      <c r="AE4" s="23"/>
      <c r="AF4" s="46" t="s">
        <v>55</v>
      </c>
      <c r="AG4" s="83" t="s">
        <v>53</v>
      </c>
      <c r="AH4" s="113" t="s">
        <v>55</v>
      </c>
      <c r="AI4" s="7" t="s">
        <v>89</v>
      </c>
      <c r="AJ4" s="8" t="s">
        <v>90</v>
      </c>
      <c r="AK4" s="23"/>
      <c r="AL4" s="46" t="s">
        <v>55</v>
      </c>
      <c r="AM4" s="83" t="s">
        <v>53</v>
      </c>
      <c r="AN4" s="113" t="s">
        <v>55</v>
      </c>
      <c r="AO4" s="7" t="s">
        <v>89</v>
      </c>
      <c r="AP4" s="8" t="s">
        <v>90</v>
      </c>
      <c r="AQ4" s="23"/>
      <c r="AR4" s="46" t="s">
        <v>55</v>
      </c>
      <c r="AS4" s="83" t="s">
        <v>53</v>
      </c>
      <c r="AT4" s="19" t="s">
        <v>55</v>
      </c>
      <c r="AU4" s="7" t="s">
        <v>89</v>
      </c>
      <c r="AV4" s="8" t="s">
        <v>90</v>
      </c>
      <c r="AW4" s="23"/>
      <c r="AX4" s="46" t="s">
        <v>55</v>
      </c>
      <c r="AY4" s="83" t="s">
        <v>53</v>
      </c>
      <c r="AZ4" s="19" t="s">
        <v>55</v>
      </c>
      <c r="BA4" s="7" t="s">
        <v>89</v>
      </c>
      <c r="BB4" s="8" t="s">
        <v>90</v>
      </c>
      <c r="BC4" s="23"/>
      <c r="BD4" s="46" t="s">
        <v>55</v>
      </c>
      <c r="BE4" s="83" t="s">
        <v>53</v>
      </c>
      <c r="BF4" s="19" t="s">
        <v>55</v>
      </c>
      <c r="BG4" s="7" t="s">
        <v>51</v>
      </c>
      <c r="BH4" s="8" t="s">
        <v>58</v>
      </c>
      <c r="BI4" s="12"/>
      <c r="BJ4" s="46" t="s">
        <v>55</v>
      </c>
      <c r="BK4" s="83" t="s">
        <v>53</v>
      </c>
      <c r="BL4" s="19" t="s">
        <v>55</v>
      </c>
      <c r="BM4" s="7" t="s">
        <v>51</v>
      </c>
      <c r="BN4" s="8" t="s">
        <v>58</v>
      </c>
    </row>
    <row r="5" spans="1:66" ht="12.75" customHeight="1" x14ac:dyDescent="0.2">
      <c r="A5" s="28" t="s">
        <v>3</v>
      </c>
      <c r="B5" s="84"/>
      <c r="C5" s="85">
        <f t="shared" ref="C5:C36" si="0">B5/$B$123</f>
        <v>0</v>
      </c>
      <c r="D5" s="112"/>
      <c r="E5" s="31">
        <f t="shared" ref="E5:E36" si="1">D5/$D$123</f>
        <v>0</v>
      </c>
      <c r="F5" s="33"/>
      <c r="G5" s="24"/>
      <c r="H5" s="84"/>
      <c r="I5" s="85">
        <f t="shared" ref="I5:I44" si="2">H5/$H$123</f>
        <v>0</v>
      </c>
      <c r="J5" s="112"/>
      <c r="K5" s="31">
        <f t="shared" ref="K5:K44" si="3">J5/$J$123</f>
        <v>0</v>
      </c>
      <c r="L5" s="33"/>
      <c r="M5" s="24"/>
      <c r="N5" s="84"/>
      <c r="O5" s="85">
        <f t="shared" ref="O5:O44" si="4">N5/$N$123</f>
        <v>0</v>
      </c>
      <c r="P5" s="112"/>
      <c r="Q5" s="31">
        <f t="shared" ref="Q5:Q44" si="5">P5/$P$123</f>
        <v>0</v>
      </c>
      <c r="R5" s="33"/>
      <c r="S5" s="24"/>
      <c r="T5" s="84"/>
      <c r="U5" s="85">
        <f t="shared" ref="U5:U44" si="6">T5/$T$123</f>
        <v>0</v>
      </c>
      <c r="V5" s="112"/>
      <c r="W5" s="31">
        <f t="shared" ref="W5:W14" si="7">V5/$V$123</f>
        <v>0</v>
      </c>
      <c r="X5" s="33"/>
      <c r="Y5" s="24"/>
      <c r="Z5" s="84"/>
      <c r="AA5" s="85">
        <f t="shared" ref="AA5:AA14" si="8">Z5/$Z$123</f>
        <v>0</v>
      </c>
      <c r="AB5" s="112"/>
      <c r="AC5" s="31">
        <f t="shared" ref="AC5:AC14" si="9">AB5/$AB$123</f>
        <v>0</v>
      </c>
      <c r="AD5" s="33"/>
      <c r="AE5" s="24"/>
      <c r="AF5" s="84">
        <v>1</v>
      </c>
      <c r="AG5" s="85">
        <f t="shared" ref="AG5:AG14" si="10">AF5/$AF$123</f>
        <v>1.0989010989010989E-3</v>
      </c>
      <c r="AH5" s="112">
        <v>0</v>
      </c>
      <c r="AI5" s="31">
        <f t="shared" ref="AI5:AI14" si="11">AH5/$AH$123</f>
        <v>0</v>
      </c>
      <c r="AJ5" s="33">
        <f>AH5/AF5</f>
        <v>0</v>
      </c>
      <c r="AK5" s="24"/>
      <c r="AL5" s="84"/>
      <c r="AM5" s="85">
        <f t="shared" ref="AM5:AM14" si="12">AL5/$AL$123</f>
        <v>0</v>
      </c>
      <c r="AN5" s="112"/>
      <c r="AO5" s="31">
        <f t="shared" ref="AO5:AO14" si="13">AN5/$AN$123</f>
        <v>0</v>
      </c>
      <c r="AP5" s="33"/>
      <c r="AQ5" s="24"/>
      <c r="AR5" s="84">
        <v>1</v>
      </c>
      <c r="AS5" s="85">
        <f t="shared" ref="AS5:AS14" si="14">AR5/$AR$123</f>
        <v>1.1494252873563218E-3</v>
      </c>
      <c r="AT5" s="35">
        <v>0</v>
      </c>
      <c r="AU5" s="31">
        <f t="shared" ref="AU5:AU14" si="15">AT5/$AT$123</f>
        <v>0</v>
      </c>
      <c r="AV5" s="33">
        <f>AT5/AR5</f>
        <v>0</v>
      </c>
      <c r="AW5" s="24"/>
      <c r="AX5" s="84">
        <v>1</v>
      </c>
      <c r="AY5" s="85">
        <f>AX5/$AX$123</f>
        <v>1.2836970474967907E-3</v>
      </c>
      <c r="AZ5" s="35">
        <v>0</v>
      </c>
      <c r="BA5" s="31">
        <f>AZ5/$AZ$123</f>
        <v>0</v>
      </c>
      <c r="BB5" s="33">
        <f>AZ5/AX5</f>
        <v>0</v>
      </c>
      <c r="BC5" s="24"/>
      <c r="BD5" s="47">
        <v>1</v>
      </c>
      <c r="BE5" s="88">
        <v>1.4164305949008499E-3</v>
      </c>
      <c r="BF5" s="20">
        <v>1</v>
      </c>
      <c r="BG5" s="1">
        <v>6.3694267515923561E-3</v>
      </c>
      <c r="BH5" s="2">
        <f>BF5/BD5</f>
        <v>1</v>
      </c>
      <c r="BI5" s="12"/>
      <c r="BJ5" s="77">
        <v>9</v>
      </c>
      <c r="BK5" s="88">
        <v>1.2893982808022923E-2</v>
      </c>
      <c r="BL5" s="93">
        <v>3</v>
      </c>
      <c r="BM5" s="13">
        <v>1.5306122448979591E-2</v>
      </c>
      <c r="BN5" s="2">
        <f t="shared" ref="BN5:BN13" si="16">BL5/BJ5</f>
        <v>0.33333333333333331</v>
      </c>
    </row>
    <row r="6" spans="1:66" x14ac:dyDescent="0.2">
      <c r="A6" s="28" t="s">
        <v>4</v>
      </c>
      <c r="B6" s="84">
        <v>12</v>
      </c>
      <c r="C6" s="85">
        <f t="shared" si="0"/>
        <v>1.4475271411338963E-2</v>
      </c>
      <c r="D6" s="112">
        <v>2</v>
      </c>
      <c r="E6" s="31">
        <f t="shared" si="1"/>
        <v>1.0869565217391304E-2</v>
      </c>
      <c r="F6" s="33">
        <f>D6/B6</f>
        <v>0.16666666666666666</v>
      </c>
      <c r="G6" s="24"/>
      <c r="H6" s="84">
        <v>9</v>
      </c>
      <c r="I6" s="85">
        <f t="shared" si="2"/>
        <v>9.8792535675082324E-3</v>
      </c>
      <c r="J6" s="112">
        <v>2</v>
      </c>
      <c r="K6" s="31">
        <f t="shared" si="3"/>
        <v>1.0050251256281407E-2</v>
      </c>
      <c r="L6" s="33">
        <f>J6/H6</f>
        <v>0.22222222222222221</v>
      </c>
      <c r="M6" s="24"/>
      <c r="N6" s="84">
        <v>6</v>
      </c>
      <c r="O6" s="85">
        <f t="shared" si="4"/>
        <v>6.8571428571428568E-3</v>
      </c>
      <c r="P6" s="112">
        <v>2</v>
      </c>
      <c r="Q6" s="31">
        <f t="shared" si="5"/>
        <v>9.4786729857819912E-3</v>
      </c>
      <c r="R6" s="33">
        <f>P6/N6</f>
        <v>0.33333333333333331</v>
      </c>
      <c r="S6" s="24"/>
      <c r="T6" s="84">
        <v>9</v>
      </c>
      <c r="U6" s="85">
        <f t="shared" si="6"/>
        <v>1.0101010101010102E-2</v>
      </c>
      <c r="V6" s="112">
        <v>2</v>
      </c>
      <c r="W6" s="31">
        <f t="shared" si="7"/>
        <v>1.0309278350515464E-2</v>
      </c>
      <c r="X6" s="33">
        <f>V6/T6</f>
        <v>0.22222222222222221</v>
      </c>
      <c r="Y6" s="24"/>
      <c r="Z6" s="84">
        <v>30</v>
      </c>
      <c r="AA6" s="85">
        <f t="shared" si="8"/>
        <v>2.967359050445104E-2</v>
      </c>
      <c r="AB6" s="112">
        <v>8</v>
      </c>
      <c r="AC6" s="31">
        <f t="shared" si="9"/>
        <v>3.7209302325581395E-2</v>
      </c>
      <c r="AD6" s="33">
        <f>AB6/Z6</f>
        <v>0.26666666666666666</v>
      </c>
      <c r="AE6" s="24"/>
      <c r="AF6" s="84">
        <v>22</v>
      </c>
      <c r="AG6" s="85">
        <f t="shared" si="10"/>
        <v>2.4175824175824177E-2</v>
      </c>
      <c r="AH6" s="112">
        <v>7</v>
      </c>
      <c r="AI6" s="31">
        <f t="shared" si="11"/>
        <v>3.7433155080213901E-2</v>
      </c>
      <c r="AJ6" s="33">
        <f>AH6/AF6</f>
        <v>0.31818181818181818</v>
      </c>
      <c r="AK6" s="24"/>
      <c r="AL6" s="84">
        <v>30</v>
      </c>
      <c r="AM6" s="85">
        <f t="shared" si="12"/>
        <v>3.541912632821724E-2</v>
      </c>
      <c r="AN6" s="112">
        <v>11</v>
      </c>
      <c r="AO6" s="31">
        <f t="shared" si="13"/>
        <v>5.0691244239631339E-2</v>
      </c>
      <c r="AP6" s="33">
        <f>AN6/AL6</f>
        <v>0.36666666666666664</v>
      </c>
      <c r="AQ6" s="24"/>
      <c r="AR6" s="84">
        <v>44</v>
      </c>
      <c r="AS6" s="85">
        <f t="shared" si="14"/>
        <v>5.057471264367816E-2</v>
      </c>
      <c r="AT6" s="35">
        <v>10</v>
      </c>
      <c r="AU6" s="31">
        <f t="shared" si="15"/>
        <v>4.6296296296296294E-2</v>
      </c>
      <c r="AV6" s="33">
        <f t="shared" ref="AV6:AV90" si="17">AT6/AR6</f>
        <v>0.22727272727272727</v>
      </c>
      <c r="AW6" s="24"/>
      <c r="AX6" s="84">
        <v>39</v>
      </c>
      <c r="AY6" s="85">
        <f>AX6/$AX$123</f>
        <v>5.0064184852374842E-2</v>
      </c>
      <c r="AZ6" s="35">
        <v>11</v>
      </c>
      <c r="BA6" s="31">
        <f>AZ6/$AZ$123</f>
        <v>5.3398058252427182E-2</v>
      </c>
      <c r="BB6" s="33">
        <f t="shared" ref="BB6:BB103" si="18">AZ6/AX6</f>
        <v>0.28205128205128205</v>
      </c>
      <c r="BC6" s="24"/>
      <c r="BD6" s="47">
        <v>46</v>
      </c>
      <c r="BE6" s="88">
        <v>6.5155807365439092E-2</v>
      </c>
      <c r="BF6" s="20">
        <v>20</v>
      </c>
      <c r="BG6" s="1">
        <v>0.12738853503184713</v>
      </c>
      <c r="BH6" s="2">
        <f>BF6/BD6</f>
        <v>0.43478260869565216</v>
      </c>
      <c r="BI6" s="12"/>
      <c r="BJ6" s="77">
        <v>65</v>
      </c>
      <c r="BK6" s="88">
        <v>9.3123209169054436E-2</v>
      </c>
      <c r="BL6" s="93">
        <v>20</v>
      </c>
      <c r="BM6" s="1">
        <v>0.10204081632653061</v>
      </c>
      <c r="BN6" s="2">
        <f t="shared" si="16"/>
        <v>0.30769230769230771</v>
      </c>
    </row>
    <row r="7" spans="1:66" x14ac:dyDescent="0.2">
      <c r="A7" s="28" t="s">
        <v>5</v>
      </c>
      <c r="B7" s="84">
        <v>156</v>
      </c>
      <c r="C7" s="85">
        <f t="shared" si="0"/>
        <v>0.1881785283474065</v>
      </c>
      <c r="D7" s="112">
        <v>37</v>
      </c>
      <c r="E7" s="31">
        <f t="shared" si="1"/>
        <v>0.20108695652173914</v>
      </c>
      <c r="F7" s="33">
        <f t="shared" ref="F7:F12" si="19">D7/B7</f>
        <v>0.23717948717948717</v>
      </c>
      <c r="G7" s="24"/>
      <c r="H7" s="84">
        <v>13</v>
      </c>
      <c r="I7" s="85">
        <f t="shared" si="2"/>
        <v>1.4270032930845226E-2</v>
      </c>
      <c r="J7" s="112">
        <v>3</v>
      </c>
      <c r="K7" s="31">
        <f t="shared" si="3"/>
        <v>1.507537688442211E-2</v>
      </c>
      <c r="L7" s="33">
        <f t="shared" ref="L7:L9" si="20">J7/H7</f>
        <v>0.23076923076923078</v>
      </c>
      <c r="M7" s="24"/>
      <c r="N7" s="84">
        <v>29</v>
      </c>
      <c r="O7" s="85">
        <f t="shared" si="4"/>
        <v>3.3142857142857141E-2</v>
      </c>
      <c r="P7" s="112">
        <v>9</v>
      </c>
      <c r="Q7" s="31">
        <f t="shared" si="5"/>
        <v>4.2654028436018961E-2</v>
      </c>
      <c r="R7" s="33">
        <f t="shared" ref="R7:R11" si="21">P7/N7</f>
        <v>0.31034482758620691</v>
      </c>
      <c r="S7" s="24"/>
      <c r="T7" s="84">
        <v>57</v>
      </c>
      <c r="U7" s="85">
        <f t="shared" si="6"/>
        <v>6.3973063973063973E-2</v>
      </c>
      <c r="V7" s="112">
        <v>7</v>
      </c>
      <c r="W7" s="31">
        <f t="shared" si="7"/>
        <v>3.608247422680412E-2</v>
      </c>
      <c r="X7" s="33">
        <f t="shared" ref="X7:X76" si="22">V7/T7</f>
        <v>0.12280701754385964</v>
      </c>
      <c r="Y7" s="24"/>
      <c r="Z7" s="84">
        <v>131</v>
      </c>
      <c r="AA7" s="85">
        <f t="shared" si="8"/>
        <v>0.12957467853610286</v>
      </c>
      <c r="AB7" s="112">
        <v>25</v>
      </c>
      <c r="AC7" s="31">
        <f t="shared" si="9"/>
        <v>0.11627906976744186</v>
      </c>
      <c r="AD7" s="33">
        <f t="shared" ref="AD7:AD14" si="23">AB7/Z7</f>
        <v>0.19083969465648856</v>
      </c>
      <c r="AE7" s="24"/>
      <c r="AF7" s="84">
        <v>80</v>
      </c>
      <c r="AG7" s="85">
        <f t="shared" si="10"/>
        <v>8.7912087912087919E-2</v>
      </c>
      <c r="AH7" s="112">
        <v>19</v>
      </c>
      <c r="AI7" s="31">
        <f t="shared" si="11"/>
        <v>0.10160427807486631</v>
      </c>
      <c r="AJ7" s="33">
        <f t="shared" ref="AJ7:AJ14" si="24">AH7/AF7</f>
        <v>0.23749999999999999</v>
      </c>
      <c r="AK7" s="24"/>
      <c r="AL7" s="84">
        <v>105</v>
      </c>
      <c r="AM7" s="85">
        <f t="shared" si="12"/>
        <v>0.12396694214876033</v>
      </c>
      <c r="AN7" s="112">
        <v>37</v>
      </c>
      <c r="AO7" s="31">
        <f t="shared" si="13"/>
        <v>0.17050691244239632</v>
      </c>
      <c r="AP7" s="33">
        <f t="shared" ref="AP7:AP35" si="25">AN7/AL7</f>
        <v>0.35238095238095241</v>
      </c>
      <c r="AQ7" s="24"/>
      <c r="AR7" s="84">
        <v>116</v>
      </c>
      <c r="AS7" s="85">
        <f t="shared" si="14"/>
        <v>0.13333333333333333</v>
      </c>
      <c r="AT7" s="35">
        <v>23</v>
      </c>
      <c r="AU7" s="31">
        <f t="shared" si="15"/>
        <v>0.10648148148148148</v>
      </c>
      <c r="AV7" s="33">
        <f t="shared" si="17"/>
        <v>0.19827586206896552</v>
      </c>
      <c r="AW7" s="24"/>
      <c r="AX7" s="84">
        <v>139</v>
      </c>
      <c r="AY7" s="85">
        <f>AX7/$AX$123</f>
        <v>0.17843388960205392</v>
      </c>
      <c r="AZ7" s="35">
        <v>37</v>
      </c>
      <c r="BA7" s="31">
        <f>AZ7/$AZ$123</f>
        <v>0.1796116504854369</v>
      </c>
      <c r="BB7" s="33">
        <f t="shared" si="18"/>
        <v>0.26618705035971224</v>
      </c>
      <c r="BC7" s="24"/>
      <c r="BD7" s="47">
        <v>144</v>
      </c>
      <c r="BE7" s="88">
        <v>0.2039660056657224</v>
      </c>
      <c r="BF7" s="20">
        <v>28</v>
      </c>
      <c r="BG7" s="1">
        <v>0.17834394904458598</v>
      </c>
      <c r="BH7" s="2">
        <f t="shared" ref="BH7:BH76" si="26">BF7/BD7</f>
        <v>0.19444444444444445</v>
      </c>
      <c r="BI7" s="12"/>
      <c r="BJ7" s="77">
        <v>120</v>
      </c>
      <c r="BK7" s="88">
        <v>0.17191977077363899</v>
      </c>
      <c r="BL7" s="93">
        <v>33</v>
      </c>
      <c r="BM7" s="1">
        <v>0.16836734693877553</v>
      </c>
      <c r="BN7" s="2">
        <f t="shared" si="16"/>
        <v>0.27500000000000002</v>
      </c>
    </row>
    <row r="8" spans="1:66" x14ac:dyDescent="0.2">
      <c r="A8" s="28" t="s">
        <v>6</v>
      </c>
      <c r="B8" s="84">
        <v>11</v>
      </c>
      <c r="C8" s="85">
        <f t="shared" si="0"/>
        <v>1.3268998793727383E-2</v>
      </c>
      <c r="D8" s="112">
        <v>3</v>
      </c>
      <c r="E8" s="31">
        <f t="shared" si="1"/>
        <v>1.6304347826086956E-2</v>
      </c>
      <c r="F8" s="33">
        <f t="shared" si="19"/>
        <v>0.27272727272727271</v>
      </c>
      <c r="G8" s="24"/>
      <c r="H8" s="84">
        <v>7</v>
      </c>
      <c r="I8" s="85">
        <f t="shared" si="2"/>
        <v>7.6838638858397366E-3</v>
      </c>
      <c r="J8" s="112">
        <v>1</v>
      </c>
      <c r="K8" s="31">
        <f t="shared" si="3"/>
        <v>5.0251256281407036E-3</v>
      </c>
      <c r="L8" s="33">
        <f t="shared" si="20"/>
        <v>0.14285714285714285</v>
      </c>
      <c r="M8" s="24"/>
      <c r="N8" s="84">
        <v>5</v>
      </c>
      <c r="O8" s="85">
        <f t="shared" si="4"/>
        <v>5.7142857142857143E-3</v>
      </c>
      <c r="P8" s="112">
        <v>2</v>
      </c>
      <c r="Q8" s="31">
        <f t="shared" si="5"/>
        <v>9.4786729857819912E-3</v>
      </c>
      <c r="R8" s="33">
        <f t="shared" si="21"/>
        <v>0.4</v>
      </c>
      <c r="S8" s="24"/>
      <c r="T8" s="84">
        <v>7</v>
      </c>
      <c r="U8" s="85">
        <f t="shared" si="6"/>
        <v>7.8563411896745237E-3</v>
      </c>
      <c r="V8" s="112">
        <v>0</v>
      </c>
      <c r="W8" s="31">
        <f t="shared" si="7"/>
        <v>0</v>
      </c>
      <c r="X8" s="33">
        <f t="shared" si="22"/>
        <v>0</v>
      </c>
      <c r="Y8" s="24"/>
      <c r="Z8" s="84">
        <v>23</v>
      </c>
      <c r="AA8" s="85">
        <f t="shared" si="8"/>
        <v>2.274975272007913E-2</v>
      </c>
      <c r="AB8" s="112">
        <v>7</v>
      </c>
      <c r="AC8" s="31">
        <f t="shared" si="9"/>
        <v>3.255813953488372E-2</v>
      </c>
      <c r="AD8" s="33">
        <f t="shared" si="23"/>
        <v>0.30434782608695654</v>
      </c>
      <c r="AE8" s="24"/>
      <c r="AF8" s="84">
        <v>24</v>
      </c>
      <c r="AG8" s="85">
        <f t="shared" si="10"/>
        <v>2.6373626373626374E-2</v>
      </c>
      <c r="AH8" s="112">
        <v>8</v>
      </c>
      <c r="AI8" s="31">
        <f t="shared" si="11"/>
        <v>4.2780748663101602E-2</v>
      </c>
      <c r="AJ8" s="33">
        <f t="shared" si="24"/>
        <v>0.33333333333333331</v>
      </c>
      <c r="AK8" s="24"/>
      <c r="AL8" s="84">
        <v>20</v>
      </c>
      <c r="AM8" s="85">
        <f t="shared" si="12"/>
        <v>2.3612750885478158E-2</v>
      </c>
      <c r="AN8" s="112">
        <v>7</v>
      </c>
      <c r="AO8" s="31">
        <f t="shared" si="13"/>
        <v>3.2258064516129031E-2</v>
      </c>
      <c r="AP8" s="33">
        <f t="shared" si="25"/>
        <v>0.35</v>
      </c>
      <c r="AQ8" s="24"/>
      <c r="AR8" s="84">
        <v>12</v>
      </c>
      <c r="AS8" s="85">
        <f t="shared" si="14"/>
        <v>1.3793103448275862E-2</v>
      </c>
      <c r="AT8" s="35">
        <v>4</v>
      </c>
      <c r="AU8" s="31">
        <f t="shared" si="15"/>
        <v>1.8518518518518517E-2</v>
      </c>
      <c r="AV8" s="33">
        <f t="shared" si="17"/>
        <v>0.33333333333333331</v>
      </c>
      <c r="AW8" s="24"/>
      <c r="AX8" s="84">
        <v>9</v>
      </c>
      <c r="AY8" s="85">
        <f>AX8/$AX$123</f>
        <v>1.1553273427471117E-2</v>
      </c>
      <c r="AZ8" s="35">
        <v>2</v>
      </c>
      <c r="BA8" s="31">
        <f>AZ8/$AZ$123</f>
        <v>9.7087378640776691E-3</v>
      </c>
      <c r="BB8" s="33">
        <f t="shared" si="18"/>
        <v>0.22222222222222221</v>
      </c>
      <c r="BC8" s="24"/>
      <c r="BD8" s="47">
        <v>10</v>
      </c>
      <c r="BE8" s="88">
        <v>1.4164305949008497E-2</v>
      </c>
      <c r="BF8" s="20">
        <v>1</v>
      </c>
      <c r="BG8" s="1">
        <v>6.3694267515923561E-3</v>
      </c>
      <c r="BH8" s="2">
        <f t="shared" si="26"/>
        <v>0.1</v>
      </c>
      <c r="BI8" s="12"/>
      <c r="BJ8" s="77">
        <v>5</v>
      </c>
      <c r="BK8" s="88">
        <v>7.1633237822349575E-3</v>
      </c>
      <c r="BL8" s="93">
        <v>1</v>
      </c>
      <c r="BM8" s="13">
        <v>5.1020408163265311E-3</v>
      </c>
      <c r="BN8" s="2">
        <f t="shared" si="16"/>
        <v>0.2</v>
      </c>
    </row>
    <row r="9" spans="1:66" x14ac:dyDescent="0.2">
      <c r="A9" s="28" t="s">
        <v>120</v>
      </c>
      <c r="B9" s="84">
        <v>3</v>
      </c>
      <c r="C9" s="85">
        <f t="shared" si="0"/>
        <v>3.6188178528347406E-3</v>
      </c>
      <c r="D9" s="112">
        <v>0</v>
      </c>
      <c r="E9" s="31">
        <f t="shared" si="1"/>
        <v>0</v>
      </c>
      <c r="F9" s="33">
        <f t="shared" si="19"/>
        <v>0</v>
      </c>
      <c r="G9" s="24"/>
      <c r="H9" s="84">
        <v>6</v>
      </c>
      <c r="I9" s="85">
        <f t="shared" si="2"/>
        <v>6.5861690450054883E-3</v>
      </c>
      <c r="J9" s="112">
        <v>0</v>
      </c>
      <c r="K9" s="31">
        <f t="shared" si="3"/>
        <v>0</v>
      </c>
      <c r="L9" s="33">
        <f t="shared" si="20"/>
        <v>0</v>
      </c>
      <c r="M9" s="24"/>
      <c r="N9" s="84"/>
      <c r="O9" s="85">
        <f t="shared" si="4"/>
        <v>0</v>
      </c>
      <c r="P9" s="112"/>
      <c r="Q9" s="31">
        <f t="shared" si="5"/>
        <v>0</v>
      </c>
      <c r="R9" s="33"/>
      <c r="S9" s="24"/>
      <c r="T9" s="84">
        <v>3</v>
      </c>
      <c r="U9" s="85">
        <f t="shared" si="6"/>
        <v>3.3670033670033669E-3</v>
      </c>
      <c r="V9" s="112">
        <v>0</v>
      </c>
      <c r="W9" s="31">
        <f t="shared" si="7"/>
        <v>0</v>
      </c>
      <c r="X9" s="33">
        <f t="shared" si="22"/>
        <v>0</v>
      </c>
      <c r="Y9" s="24"/>
      <c r="Z9" s="84">
        <v>13</v>
      </c>
      <c r="AA9" s="85">
        <f t="shared" si="8"/>
        <v>1.2858555885262116E-2</v>
      </c>
      <c r="AB9" s="112">
        <v>5</v>
      </c>
      <c r="AC9" s="31">
        <f t="shared" si="9"/>
        <v>2.3255813953488372E-2</v>
      </c>
      <c r="AD9" s="33">
        <f t="shared" si="23"/>
        <v>0.38461538461538464</v>
      </c>
      <c r="AE9" s="24"/>
      <c r="AF9" s="84">
        <v>2</v>
      </c>
      <c r="AG9" s="85">
        <f t="shared" si="10"/>
        <v>2.1978021978021978E-3</v>
      </c>
      <c r="AH9" s="112">
        <v>0</v>
      </c>
      <c r="AI9" s="31">
        <f t="shared" si="11"/>
        <v>0</v>
      </c>
      <c r="AJ9" s="33">
        <f t="shared" si="24"/>
        <v>0</v>
      </c>
      <c r="AK9" s="24"/>
      <c r="AL9" s="84">
        <v>2</v>
      </c>
      <c r="AM9" s="85">
        <f t="shared" si="12"/>
        <v>2.3612750885478157E-3</v>
      </c>
      <c r="AN9" s="112">
        <v>1</v>
      </c>
      <c r="AO9" s="31">
        <f t="shared" si="13"/>
        <v>4.608294930875576E-3</v>
      </c>
      <c r="AP9" s="33">
        <f t="shared" si="25"/>
        <v>0.5</v>
      </c>
      <c r="AQ9" s="24"/>
      <c r="AR9" s="84">
        <v>3</v>
      </c>
      <c r="AS9" s="85">
        <f t="shared" si="14"/>
        <v>3.4482758620689655E-3</v>
      </c>
      <c r="AT9" s="35">
        <v>1</v>
      </c>
      <c r="AU9" s="31">
        <f t="shared" si="15"/>
        <v>4.6296296296296294E-3</v>
      </c>
      <c r="AV9" s="33">
        <f t="shared" si="17"/>
        <v>0.33333333333333331</v>
      </c>
      <c r="AW9" s="24"/>
      <c r="AX9" s="84"/>
      <c r="AY9" s="85"/>
      <c r="AZ9" s="35"/>
      <c r="BA9" s="31"/>
      <c r="BB9" s="33"/>
      <c r="BC9" s="24"/>
      <c r="BD9" s="47"/>
      <c r="BE9" s="88"/>
      <c r="BF9" s="20"/>
      <c r="BG9" s="1"/>
      <c r="BH9" s="2"/>
      <c r="BI9" s="12"/>
      <c r="BJ9" s="77"/>
      <c r="BK9" s="88"/>
      <c r="BL9" s="93"/>
      <c r="BM9" s="1"/>
      <c r="BN9" s="2"/>
    </row>
    <row r="10" spans="1:66" ht="12.75" customHeight="1" x14ac:dyDescent="0.2">
      <c r="A10" s="28" t="s">
        <v>37</v>
      </c>
      <c r="B10" s="84">
        <v>4</v>
      </c>
      <c r="C10" s="85">
        <f t="shared" si="0"/>
        <v>4.8250904704463205E-3</v>
      </c>
      <c r="D10" s="112">
        <v>1</v>
      </c>
      <c r="E10" s="31">
        <f t="shared" si="1"/>
        <v>5.434782608695652E-3</v>
      </c>
      <c r="F10" s="33">
        <f t="shared" si="19"/>
        <v>0.25</v>
      </c>
      <c r="G10" s="24"/>
      <c r="H10" s="84">
        <v>2</v>
      </c>
      <c r="I10" s="85">
        <f t="shared" si="2"/>
        <v>2.1953896816684962E-3</v>
      </c>
      <c r="J10" s="112">
        <v>0</v>
      </c>
      <c r="K10" s="31">
        <f t="shared" si="3"/>
        <v>0</v>
      </c>
      <c r="L10" s="33">
        <f t="shared" ref="L10:L12" si="27">J10/H10</f>
        <v>0</v>
      </c>
      <c r="M10" s="24"/>
      <c r="N10" s="84">
        <v>1</v>
      </c>
      <c r="O10" s="85">
        <f t="shared" si="4"/>
        <v>1.1428571428571429E-3</v>
      </c>
      <c r="P10" s="112"/>
      <c r="Q10" s="31">
        <f t="shared" si="5"/>
        <v>0</v>
      </c>
      <c r="R10" s="33">
        <f t="shared" si="21"/>
        <v>0</v>
      </c>
      <c r="S10" s="24"/>
      <c r="T10" s="84">
        <v>7</v>
      </c>
      <c r="U10" s="85">
        <f t="shared" si="6"/>
        <v>7.8563411896745237E-3</v>
      </c>
      <c r="V10" s="112">
        <v>1</v>
      </c>
      <c r="W10" s="31">
        <f t="shared" si="7"/>
        <v>5.1546391752577319E-3</v>
      </c>
      <c r="X10" s="33">
        <f t="shared" si="22"/>
        <v>0.14285714285714285</v>
      </c>
      <c r="Y10" s="24"/>
      <c r="Z10" s="84">
        <v>13</v>
      </c>
      <c r="AA10" s="85">
        <f t="shared" si="8"/>
        <v>1.2858555885262116E-2</v>
      </c>
      <c r="AB10" s="112">
        <v>4</v>
      </c>
      <c r="AC10" s="31">
        <f t="shared" si="9"/>
        <v>1.8604651162790697E-2</v>
      </c>
      <c r="AD10" s="33">
        <f t="shared" si="23"/>
        <v>0.30769230769230771</v>
      </c>
      <c r="AE10" s="24"/>
      <c r="AF10" s="84">
        <v>11</v>
      </c>
      <c r="AG10" s="85">
        <f t="shared" si="10"/>
        <v>1.2087912087912088E-2</v>
      </c>
      <c r="AH10" s="112">
        <v>1</v>
      </c>
      <c r="AI10" s="31">
        <f t="shared" si="11"/>
        <v>5.3475935828877002E-3</v>
      </c>
      <c r="AJ10" s="33">
        <f t="shared" si="24"/>
        <v>9.0909090909090912E-2</v>
      </c>
      <c r="AK10" s="24"/>
      <c r="AL10" s="84">
        <v>10</v>
      </c>
      <c r="AM10" s="85">
        <f t="shared" si="12"/>
        <v>1.1806375442739079E-2</v>
      </c>
      <c r="AN10" s="112">
        <v>4</v>
      </c>
      <c r="AO10" s="31">
        <f t="shared" si="13"/>
        <v>1.8433179723502304E-2</v>
      </c>
      <c r="AP10" s="33">
        <f t="shared" si="25"/>
        <v>0.4</v>
      </c>
      <c r="AQ10" s="24"/>
      <c r="AR10" s="84">
        <v>5</v>
      </c>
      <c r="AS10" s="85">
        <f t="shared" si="14"/>
        <v>5.7471264367816091E-3</v>
      </c>
      <c r="AT10" s="35">
        <v>0</v>
      </c>
      <c r="AU10" s="31">
        <f t="shared" si="15"/>
        <v>0</v>
      </c>
      <c r="AV10" s="33">
        <f t="shared" si="17"/>
        <v>0</v>
      </c>
      <c r="AW10" s="24"/>
      <c r="AX10" s="84">
        <v>5</v>
      </c>
      <c r="AY10" s="85">
        <f>AX10/$AX$123</f>
        <v>6.4184852374839542E-3</v>
      </c>
      <c r="AZ10" s="35">
        <v>2</v>
      </c>
      <c r="BA10" s="31">
        <f>AZ10/$AZ$123</f>
        <v>9.7087378640776691E-3</v>
      </c>
      <c r="BB10" s="33">
        <f t="shared" si="18"/>
        <v>0.4</v>
      </c>
      <c r="BC10" s="24"/>
      <c r="BD10" s="47">
        <v>4</v>
      </c>
      <c r="BE10" s="88">
        <v>5.6657223796033997E-3</v>
      </c>
      <c r="BF10" s="39"/>
      <c r="BG10" s="1"/>
      <c r="BH10" s="2">
        <f t="shared" si="26"/>
        <v>0</v>
      </c>
      <c r="BI10" s="12"/>
      <c r="BJ10" s="77">
        <v>17</v>
      </c>
      <c r="BK10" s="88">
        <v>2.4355300859598854E-2</v>
      </c>
      <c r="BL10" s="93">
        <v>3</v>
      </c>
      <c r="BM10" s="13">
        <v>1.5306122448979591E-2</v>
      </c>
      <c r="BN10" s="2">
        <f t="shared" si="16"/>
        <v>0.17647058823529413</v>
      </c>
    </row>
    <row r="11" spans="1:66" x14ac:dyDescent="0.2">
      <c r="A11" s="28" t="s">
        <v>7</v>
      </c>
      <c r="B11" s="84">
        <v>14</v>
      </c>
      <c r="C11" s="85">
        <f t="shared" si="0"/>
        <v>1.6887816646562123E-2</v>
      </c>
      <c r="D11" s="112">
        <v>4</v>
      </c>
      <c r="E11" s="31">
        <f t="shared" si="1"/>
        <v>2.1739130434782608E-2</v>
      </c>
      <c r="F11" s="33">
        <f t="shared" si="19"/>
        <v>0.2857142857142857</v>
      </c>
      <c r="G11" s="24"/>
      <c r="H11" s="84">
        <v>10</v>
      </c>
      <c r="I11" s="85">
        <f t="shared" si="2"/>
        <v>1.0976948408342482E-2</v>
      </c>
      <c r="J11" s="112">
        <v>1</v>
      </c>
      <c r="K11" s="31">
        <f t="shared" si="3"/>
        <v>5.0251256281407036E-3</v>
      </c>
      <c r="L11" s="33">
        <f t="shared" si="27"/>
        <v>0.1</v>
      </c>
      <c r="M11" s="24"/>
      <c r="N11" s="84">
        <v>10</v>
      </c>
      <c r="O11" s="85">
        <f t="shared" si="4"/>
        <v>1.1428571428571429E-2</v>
      </c>
      <c r="P11" s="112">
        <v>2</v>
      </c>
      <c r="Q11" s="31">
        <f t="shared" si="5"/>
        <v>9.4786729857819912E-3</v>
      </c>
      <c r="R11" s="33">
        <f t="shared" si="21"/>
        <v>0.2</v>
      </c>
      <c r="S11" s="24"/>
      <c r="T11" s="84">
        <v>13</v>
      </c>
      <c r="U11" s="85">
        <f t="shared" si="6"/>
        <v>1.4590347923681257E-2</v>
      </c>
      <c r="V11" s="112">
        <v>1</v>
      </c>
      <c r="W11" s="31">
        <f t="shared" si="7"/>
        <v>5.1546391752577319E-3</v>
      </c>
      <c r="X11" s="33">
        <f t="shared" si="22"/>
        <v>7.6923076923076927E-2</v>
      </c>
      <c r="Y11" s="24"/>
      <c r="Z11" s="84">
        <v>49</v>
      </c>
      <c r="AA11" s="85">
        <f t="shared" si="8"/>
        <v>4.8466864490603362E-2</v>
      </c>
      <c r="AB11" s="112">
        <v>10</v>
      </c>
      <c r="AC11" s="31">
        <f t="shared" si="9"/>
        <v>4.6511627906976744E-2</v>
      </c>
      <c r="AD11" s="33">
        <f t="shared" si="23"/>
        <v>0.20408163265306123</v>
      </c>
      <c r="AE11" s="24"/>
      <c r="AF11" s="84">
        <v>25</v>
      </c>
      <c r="AG11" s="85">
        <f t="shared" si="10"/>
        <v>2.7472527472527472E-2</v>
      </c>
      <c r="AH11" s="112">
        <v>3</v>
      </c>
      <c r="AI11" s="31">
        <f t="shared" si="11"/>
        <v>1.6042780748663103E-2</v>
      </c>
      <c r="AJ11" s="33">
        <f t="shared" si="24"/>
        <v>0.12</v>
      </c>
      <c r="AK11" s="24"/>
      <c r="AL11" s="84">
        <v>39</v>
      </c>
      <c r="AM11" s="85">
        <f t="shared" si="12"/>
        <v>4.6044864226682407E-2</v>
      </c>
      <c r="AN11" s="112">
        <v>5</v>
      </c>
      <c r="AO11" s="31">
        <f t="shared" si="13"/>
        <v>2.3041474654377881E-2</v>
      </c>
      <c r="AP11" s="33">
        <f t="shared" si="25"/>
        <v>0.12820512820512819</v>
      </c>
      <c r="AQ11" s="24"/>
      <c r="AR11" s="84">
        <v>23</v>
      </c>
      <c r="AS11" s="85">
        <f t="shared" si="14"/>
        <v>2.6436781609195402E-2</v>
      </c>
      <c r="AT11" s="35">
        <v>5</v>
      </c>
      <c r="AU11" s="31">
        <f t="shared" si="15"/>
        <v>2.3148148148148147E-2</v>
      </c>
      <c r="AV11" s="33">
        <f t="shared" si="17"/>
        <v>0.21739130434782608</v>
      </c>
      <c r="AW11" s="24"/>
      <c r="AX11" s="84">
        <v>26</v>
      </c>
      <c r="AY11" s="85">
        <f>AX11/$AX$123</f>
        <v>3.3376123234916559E-2</v>
      </c>
      <c r="AZ11" s="35">
        <v>7</v>
      </c>
      <c r="BA11" s="31">
        <f>AZ11/$AZ$123</f>
        <v>3.3980582524271843E-2</v>
      </c>
      <c r="BB11" s="33">
        <f t="shared" si="18"/>
        <v>0.26923076923076922</v>
      </c>
      <c r="BC11" s="24"/>
      <c r="BD11" s="47">
        <v>15</v>
      </c>
      <c r="BE11" s="88">
        <v>2.1246458923512748E-2</v>
      </c>
      <c r="BF11" s="20">
        <v>2</v>
      </c>
      <c r="BG11" s="1">
        <v>1.2738853503184712E-2</v>
      </c>
      <c r="BH11" s="2">
        <f t="shared" si="26"/>
        <v>0.13333333333333333</v>
      </c>
      <c r="BI11" s="12"/>
      <c r="BJ11" s="77">
        <v>22</v>
      </c>
      <c r="BK11" s="88">
        <v>3.151862464183381E-2</v>
      </c>
      <c r="BL11" s="93">
        <v>6</v>
      </c>
      <c r="BM11" s="13">
        <v>3.0612244897959183E-2</v>
      </c>
      <c r="BN11" s="2">
        <f t="shared" si="16"/>
        <v>0.27272727272727271</v>
      </c>
    </row>
    <row r="12" spans="1:66" ht="12.75" customHeight="1" x14ac:dyDescent="0.2">
      <c r="A12" s="28" t="s">
        <v>8</v>
      </c>
      <c r="B12" s="84">
        <v>1</v>
      </c>
      <c r="C12" s="85">
        <f t="shared" si="0"/>
        <v>1.2062726176115801E-3</v>
      </c>
      <c r="D12" s="112">
        <v>1</v>
      </c>
      <c r="E12" s="31">
        <f t="shared" si="1"/>
        <v>5.434782608695652E-3</v>
      </c>
      <c r="F12" s="33">
        <f t="shared" si="19"/>
        <v>1</v>
      </c>
      <c r="G12" s="24"/>
      <c r="H12" s="84">
        <v>1</v>
      </c>
      <c r="I12" s="85">
        <f t="shared" si="2"/>
        <v>1.0976948408342481E-3</v>
      </c>
      <c r="J12" s="112">
        <v>0</v>
      </c>
      <c r="K12" s="31">
        <f t="shared" si="3"/>
        <v>0</v>
      </c>
      <c r="L12" s="33">
        <f t="shared" si="27"/>
        <v>0</v>
      </c>
      <c r="M12" s="24"/>
      <c r="N12" s="84"/>
      <c r="O12" s="85">
        <f t="shared" si="4"/>
        <v>0</v>
      </c>
      <c r="P12" s="112"/>
      <c r="Q12" s="31">
        <f t="shared" si="5"/>
        <v>0</v>
      </c>
      <c r="R12" s="33"/>
      <c r="S12" s="24"/>
      <c r="T12" s="84"/>
      <c r="U12" s="85">
        <f t="shared" si="6"/>
        <v>0</v>
      </c>
      <c r="V12" s="112"/>
      <c r="W12" s="31">
        <f t="shared" si="7"/>
        <v>0</v>
      </c>
      <c r="X12" s="33"/>
      <c r="Y12" s="24"/>
      <c r="Z12" s="84"/>
      <c r="AA12" s="85">
        <f t="shared" si="8"/>
        <v>0</v>
      </c>
      <c r="AB12" s="112"/>
      <c r="AC12" s="31">
        <f t="shared" si="9"/>
        <v>0</v>
      </c>
      <c r="AD12" s="33"/>
      <c r="AE12" s="24"/>
      <c r="AF12" s="84">
        <v>1</v>
      </c>
      <c r="AG12" s="85">
        <f t="shared" si="10"/>
        <v>1.0989010989010989E-3</v>
      </c>
      <c r="AH12" s="112">
        <v>1</v>
      </c>
      <c r="AI12" s="31">
        <f t="shared" si="11"/>
        <v>5.3475935828877002E-3</v>
      </c>
      <c r="AJ12" s="33">
        <f t="shared" si="24"/>
        <v>1</v>
      </c>
      <c r="AK12" s="24"/>
      <c r="AL12" s="84">
        <v>2</v>
      </c>
      <c r="AM12" s="85">
        <f t="shared" si="12"/>
        <v>2.3612750885478157E-3</v>
      </c>
      <c r="AN12" s="112">
        <v>2</v>
      </c>
      <c r="AO12" s="31">
        <f t="shared" si="13"/>
        <v>9.2165898617511521E-3</v>
      </c>
      <c r="AP12" s="33">
        <f t="shared" si="25"/>
        <v>1</v>
      </c>
      <c r="AQ12" s="24"/>
      <c r="AR12" s="84">
        <v>5</v>
      </c>
      <c r="AS12" s="85">
        <f t="shared" si="14"/>
        <v>5.7471264367816091E-3</v>
      </c>
      <c r="AT12" s="35">
        <v>0</v>
      </c>
      <c r="AU12" s="31">
        <f t="shared" si="15"/>
        <v>0</v>
      </c>
      <c r="AV12" s="33">
        <f t="shared" si="17"/>
        <v>0</v>
      </c>
      <c r="AW12" s="24"/>
      <c r="AX12" s="84">
        <v>3</v>
      </c>
      <c r="AY12" s="85">
        <f>AX12/$AX$123</f>
        <v>3.8510911424903724E-3</v>
      </c>
      <c r="AZ12" s="35">
        <v>2</v>
      </c>
      <c r="BA12" s="31">
        <f>AZ12/$AZ$123</f>
        <v>9.7087378640776691E-3</v>
      </c>
      <c r="BB12" s="33">
        <f t="shared" si="18"/>
        <v>0.66666666666666663</v>
      </c>
      <c r="BC12" s="24"/>
      <c r="BD12" s="47">
        <v>1</v>
      </c>
      <c r="BE12" s="88">
        <v>1.4164305949008499E-3</v>
      </c>
      <c r="BF12" s="20">
        <v>1</v>
      </c>
      <c r="BG12" s="1">
        <v>6.3694267515923561E-3</v>
      </c>
      <c r="BH12" s="2">
        <f t="shared" si="26"/>
        <v>1</v>
      </c>
      <c r="BI12" s="12"/>
      <c r="BJ12" s="77">
        <v>3</v>
      </c>
      <c r="BK12" s="88">
        <v>4.2979942693409743E-3</v>
      </c>
      <c r="BL12" s="93">
        <v>2</v>
      </c>
      <c r="BM12" s="13">
        <v>1.0204081632653062E-2</v>
      </c>
      <c r="BN12" s="2">
        <f t="shared" si="16"/>
        <v>0.66666666666666663</v>
      </c>
    </row>
    <row r="13" spans="1:66" ht="12.75" customHeight="1" x14ac:dyDescent="0.2">
      <c r="A13" s="28" t="s">
        <v>9</v>
      </c>
      <c r="B13" s="84"/>
      <c r="C13" s="85">
        <f t="shared" si="0"/>
        <v>0</v>
      </c>
      <c r="D13" s="112"/>
      <c r="E13" s="31">
        <f t="shared" si="1"/>
        <v>0</v>
      </c>
      <c r="F13" s="33"/>
      <c r="G13" s="24"/>
      <c r="H13" s="84"/>
      <c r="I13" s="85">
        <f t="shared" si="2"/>
        <v>0</v>
      </c>
      <c r="J13" s="112"/>
      <c r="K13" s="31">
        <f t="shared" si="3"/>
        <v>0</v>
      </c>
      <c r="L13" s="33"/>
      <c r="M13" s="24"/>
      <c r="N13" s="84"/>
      <c r="O13" s="85">
        <f t="shared" si="4"/>
        <v>0</v>
      </c>
      <c r="P13" s="112"/>
      <c r="Q13" s="31">
        <f t="shared" si="5"/>
        <v>0</v>
      </c>
      <c r="R13" s="33"/>
      <c r="S13" s="24"/>
      <c r="T13" s="84">
        <v>3</v>
      </c>
      <c r="U13" s="85">
        <f t="shared" si="6"/>
        <v>3.3670033670033669E-3</v>
      </c>
      <c r="V13" s="112">
        <v>3</v>
      </c>
      <c r="W13" s="31">
        <f t="shared" si="7"/>
        <v>1.5463917525773196E-2</v>
      </c>
      <c r="X13" s="33">
        <f t="shared" si="22"/>
        <v>1</v>
      </c>
      <c r="Y13" s="24"/>
      <c r="Z13" s="84">
        <v>20</v>
      </c>
      <c r="AA13" s="85">
        <f t="shared" si="8"/>
        <v>1.9782393669634024E-2</v>
      </c>
      <c r="AB13" s="112">
        <v>4</v>
      </c>
      <c r="AC13" s="31">
        <f t="shared" si="9"/>
        <v>1.8604651162790697E-2</v>
      </c>
      <c r="AD13" s="33">
        <f t="shared" si="23"/>
        <v>0.2</v>
      </c>
      <c r="AE13" s="24"/>
      <c r="AF13" s="84">
        <v>8</v>
      </c>
      <c r="AG13" s="85">
        <f t="shared" si="10"/>
        <v>8.7912087912087912E-3</v>
      </c>
      <c r="AH13" s="112">
        <v>2</v>
      </c>
      <c r="AI13" s="31">
        <f t="shared" si="11"/>
        <v>1.06951871657754E-2</v>
      </c>
      <c r="AJ13" s="33">
        <f t="shared" si="24"/>
        <v>0.25</v>
      </c>
      <c r="AK13" s="24"/>
      <c r="AL13" s="84">
        <v>21</v>
      </c>
      <c r="AM13" s="85">
        <f t="shared" si="12"/>
        <v>2.4793388429752067E-2</v>
      </c>
      <c r="AN13" s="112">
        <v>5</v>
      </c>
      <c r="AO13" s="31">
        <f t="shared" si="13"/>
        <v>2.3041474654377881E-2</v>
      </c>
      <c r="AP13" s="33">
        <f t="shared" si="25"/>
        <v>0.23809523809523808</v>
      </c>
      <c r="AQ13" s="24"/>
      <c r="AR13" s="84">
        <v>23</v>
      </c>
      <c r="AS13" s="85">
        <f t="shared" si="14"/>
        <v>2.6436781609195402E-2</v>
      </c>
      <c r="AT13" s="35">
        <v>10</v>
      </c>
      <c r="AU13" s="31">
        <f t="shared" si="15"/>
        <v>4.6296296296296294E-2</v>
      </c>
      <c r="AV13" s="33">
        <f t="shared" si="17"/>
        <v>0.43478260869565216</v>
      </c>
      <c r="AW13" s="24"/>
      <c r="AX13" s="84">
        <v>21</v>
      </c>
      <c r="AY13" s="85">
        <f>AX13/$AX$123</f>
        <v>2.6957637997432605E-2</v>
      </c>
      <c r="AZ13" s="35">
        <v>9</v>
      </c>
      <c r="BA13" s="31">
        <f>AZ13/$AZ$123</f>
        <v>4.3689320388349516E-2</v>
      </c>
      <c r="BB13" s="33">
        <f t="shared" si="18"/>
        <v>0.42857142857142855</v>
      </c>
      <c r="BC13" s="24"/>
      <c r="BD13" s="47">
        <v>26</v>
      </c>
      <c r="BE13" s="88">
        <v>3.6827195467422101E-2</v>
      </c>
      <c r="BF13" s="20">
        <v>6</v>
      </c>
      <c r="BG13" s="1">
        <v>3.8216560509554139E-2</v>
      </c>
      <c r="BH13" s="2">
        <f t="shared" si="26"/>
        <v>0.23076923076923078</v>
      </c>
      <c r="BI13" s="12"/>
      <c r="BJ13" s="77">
        <v>24</v>
      </c>
      <c r="BK13" s="88">
        <v>3.4383954154727794E-2</v>
      </c>
      <c r="BL13" s="93">
        <v>8</v>
      </c>
      <c r="BM13" s="13">
        <v>4.0816326530612249E-2</v>
      </c>
      <c r="BN13" s="2">
        <f t="shared" si="16"/>
        <v>0.33333333333333331</v>
      </c>
    </row>
    <row r="14" spans="1:66" ht="12.75" customHeight="1" x14ac:dyDescent="0.2">
      <c r="A14" s="28" t="s">
        <v>38</v>
      </c>
      <c r="B14" s="84"/>
      <c r="C14" s="85">
        <f t="shared" si="0"/>
        <v>0</v>
      </c>
      <c r="D14" s="112"/>
      <c r="E14" s="31">
        <f t="shared" si="1"/>
        <v>0</v>
      </c>
      <c r="F14" s="33"/>
      <c r="G14" s="24"/>
      <c r="H14" s="84"/>
      <c r="I14" s="85">
        <f t="shared" si="2"/>
        <v>0</v>
      </c>
      <c r="J14" s="112"/>
      <c r="K14" s="31">
        <f t="shared" si="3"/>
        <v>0</v>
      </c>
      <c r="L14" s="33"/>
      <c r="M14" s="24"/>
      <c r="N14" s="84"/>
      <c r="O14" s="85">
        <f t="shared" si="4"/>
        <v>0</v>
      </c>
      <c r="P14" s="112"/>
      <c r="Q14" s="31">
        <f t="shared" si="5"/>
        <v>0</v>
      </c>
      <c r="R14" s="33"/>
      <c r="S14" s="24"/>
      <c r="T14" s="84">
        <v>1</v>
      </c>
      <c r="U14" s="85">
        <f t="shared" si="6"/>
        <v>1.1223344556677891E-3</v>
      </c>
      <c r="V14" s="112">
        <v>0</v>
      </c>
      <c r="W14" s="31">
        <f t="shared" si="7"/>
        <v>0</v>
      </c>
      <c r="X14" s="33">
        <f t="shared" si="22"/>
        <v>0</v>
      </c>
      <c r="Y14" s="24"/>
      <c r="Z14" s="84">
        <v>2</v>
      </c>
      <c r="AA14" s="85">
        <f t="shared" si="8"/>
        <v>1.9782393669634025E-3</v>
      </c>
      <c r="AB14" s="112">
        <v>1</v>
      </c>
      <c r="AC14" s="31">
        <f t="shared" si="9"/>
        <v>4.6511627906976744E-3</v>
      </c>
      <c r="AD14" s="33">
        <f t="shared" si="23"/>
        <v>0.5</v>
      </c>
      <c r="AE14" s="24"/>
      <c r="AF14" s="84">
        <v>7</v>
      </c>
      <c r="AG14" s="85">
        <f t="shared" si="10"/>
        <v>7.6923076923076927E-3</v>
      </c>
      <c r="AH14" s="112">
        <v>1</v>
      </c>
      <c r="AI14" s="31">
        <f t="shared" si="11"/>
        <v>5.3475935828877002E-3</v>
      </c>
      <c r="AJ14" s="33">
        <f t="shared" si="24"/>
        <v>0.14285714285714285</v>
      </c>
      <c r="AK14" s="24"/>
      <c r="AL14" s="84">
        <v>3</v>
      </c>
      <c r="AM14" s="85">
        <f t="shared" si="12"/>
        <v>3.5419126328217238E-3</v>
      </c>
      <c r="AN14" s="112">
        <v>0</v>
      </c>
      <c r="AO14" s="31">
        <f t="shared" si="13"/>
        <v>0</v>
      </c>
      <c r="AP14" s="33">
        <f t="shared" si="25"/>
        <v>0</v>
      </c>
      <c r="AQ14" s="24"/>
      <c r="AR14" s="84">
        <v>7</v>
      </c>
      <c r="AS14" s="85">
        <f t="shared" si="14"/>
        <v>8.0459770114942528E-3</v>
      </c>
      <c r="AT14" s="35"/>
      <c r="AU14" s="31">
        <f t="shared" si="15"/>
        <v>0</v>
      </c>
      <c r="AV14" s="33">
        <f t="shared" si="17"/>
        <v>0</v>
      </c>
      <c r="AW14" s="24"/>
      <c r="AX14" s="84">
        <v>4</v>
      </c>
      <c r="AY14" s="85">
        <f>AX14/$AX$123</f>
        <v>5.1347881899871627E-3</v>
      </c>
      <c r="AZ14" s="35">
        <v>1</v>
      </c>
      <c r="BA14" s="31">
        <f>AZ14/$AZ$123</f>
        <v>4.8543689320388345E-3</v>
      </c>
      <c r="BB14" s="33">
        <f t="shared" si="18"/>
        <v>0.25</v>
      </c>
      <c r="BC14" s="24"/>
      <c r="BD14" s="47">
        <v>2</v>
      </c>
      <c r="BE14" s="88">
        <v>2.8328611898016999E-3</v>
      </c>
      <c r="BF14" s="39"/>
      <c r="BG14" s="1">
        <v>0</v>
      </c>
      <c r="BH14" s="2">
        <f t="shared" si="26"/>
        <v>0</v>
      </c>
      <c r="BI14" s="12"/>
      <c r="BJ14" s="78"/>
      <c r="BK14" s="97"/>
      <c r="BL14" s="39"/>
      <c r="BM14" s="14"/>
      <c r="BN14" s="15"/>
    </row>
    <row r="15" spans="1:66" ht="12.75" customHeight="1" x14ac:dyDescent="0.2">
      <c r="A15" s="28" t="s">
        <v>180</v>
      </c>
      <c r="B15" s="84">
        <v>2</v>
      </c>
      <c r="C15" s="85">
        <f t="shared" si="0"/>
        <v>2.4125452352231603E-3</v>
      </c>
      <c r="D15" s="112">
        <v>1</v>
      </c>
      <c r="E15" s="31">
        <f t="shared" si="1"/>
        <v>5.434782608695652E-3</v>
      </c>
      <c r="F15" s="33">
        <f t="shared" ref="F15:F19" si="28">D15/B15</f>
        <v>0.5</v>
      </c>
      <c r="G15" s="24"/>
      <c r="H15" s="84">
        <v>3</v>
      </c>
      <c r="I15" s="85">
        <f t="shared" si="2"/>
        <v>3.2930845225027441E-3</v>
      </c>
      <c r="J15" s="112"/>
      <c r="K15" s="31">
        <f t="shared" si="3"/>
        <v>0</v>
      </c>
      <c r="L15" s="33">
        <f t="shared" ref="L15:L19" si="29">J15/H15</f>
        <v>0</v>
      </c>
      <c r="M15" s="24"/>
      <c r="N15" s="84">
        <v>1</v>
      </c>
      <c r="O15" s="85">
        <f t="shared" si="4"/>
        <v>1.1428571428571429E-3</v>
      </c>
      <c r="P15" s="112"/>
      <c r="Q15" s="31">
        <f t="shared" si="5"/>
        <v>0</v>
      </c>
      <c r="R15" s="33">
        <f t="shared" ref="R15:R19" si="30">P15/N15</f>
        <v>0</v>
      </c>
      <c r="S15" s="24"/>
      <c r="T15" s="84"/>
      <c r="U15" s="85">
        <f t="shared" si="6"/>
        <v>0</v>
      </c>
      <c r="V15" s="112"/>
      <c r="W15" s="31"/>
      <c r="X15" s="33"/>
      <c r="Y15" s="24"/>
      <c r="Z15" s="84"/>
      <c r="AA15" s="85"/>
      <c r="AB15" s="112"/>
      <c r="AC15" s="31"/>
      <c r="AD15" s="33"/>
      <c r="AE15" s="24"/>
      <c r="AF15" s="84"/>
      <c r="AG15" s="85"/>
      <c r="AH15" s="112"/>
      <c r="AI15" s="31"/>
      <c r="AJ15" s="33"/>
      <c r="AK15" s="24"/>
      <c r="AL15" s="84"/>
      <c r="AM15" s="85"/>
      <c r="AN15" s="112"/>
      <c r="AO15" s="31"/>
      <c r="AP15" s="33"/>
      <c r="AQ15" s="24"/>
      <c r="AR15" s="84"/>
      <c r="AS15" s="85"/>
      <c r="AT15" s="35"/>
      <c r="AU15" s="31"/>
      <c r="AV15" s="33"/>
      <c r="AW15" s="24"/>
      <c r="AX15" s="84"/>
      <c r="AY15" s="85"/>
      <c r="AZ15" s="35"/>
      <c r="BA15" s="31"/>
      <c r="BB15" s="33"/>
      <c r="BC15" s="24"/>
      <c r="BD15" s="47"/>
      <c r="BE15" s="88"/>
      <c r="BF15" s="39"/>
      <c r="BG15" s="1"/>
      <c r="BH15" s="2"/>
      <c r="BI15" s="12"/>
      <c r="BJ15" s="78"/>
      <c r="BK15" s="97"/>
      <c r="BL15" s="39"/>
      <c r="BM15" s="14"/>
      <c r="BN15" s="15"/>
    </row>
    <row r="16" spans="1:66" ht="12.75" customHeight="1" x14ac:dyDescent="0.2">
      <c r="A16" s="28" t="s">
        <v>181</v>
      </c>
      <c r="B16" s="84">
        <v>1</v>
      </c>
      <c r="C16" s="85">
        <f t="shared" si="0"/>
        <v>1.2062726176115801E-3</v>
      </c>
      <c r="D16" s="112">
        <v>0</v>
      </c>
      <c r="E16" s="31">
        <f t="shared" si="1"/>
        <v>0</v>
      </c>
      <c r="F16" s="33">
        <f t="shared" si="28"/>
        <v>0</v>
      </c>
      <c r="G16" s="24"/>
      <c r="H16" s="84">
        <v>3</v>
      </c>
      <c r="I16" s="85">
        <f t="shared" si="2"/>
        <v>3.2930845225027441E-3</v>
      </c>
      <c r="J16" s="112">
        <v>3</v>
      </c>
      <c r="K16" s="31">
        <f t="shared" si="3"/>
        <v>1.507537688442211E-2</v>
      </c>
      <c r="L16" s="33">
        <f t="shared" si="29"/>
        <v>1</v>
      </c>
      <c r="M16" s="24"/>
      <c r="N16" s="84">
        <v>2</v>
      </c>
      <c r="O16" s="85">
        <f t="shared" si="4"/>
        <v>2.2857142857142859E-3</v>
      </c>
      <c r="P16" s="112">
        <v>1</v>
      </c>
      <c r="Q16" s="31">
        <f t="shared" si="5"/>
        <v>4.7393364928909956E-3</v>
      </c>
      <c r="R16" s="33">
        <f t="shared" si="30"/>
        <v>0.5</v>
      </c>
      <c r="S16" s="24"/>
      <c r="T16" s="84"/>
      <c r="U16" s="85">
        <f t="shared" si="6"/>
        <v>0</v>
      </c>
      <c r="V16" s="112"/>
      <c r="W16" s="31"/>
      <c r="X16" s="33"/>
      <c r="Y16" s="24"/>
      <c r="Z16" s="84"/>
      <c r="AA16" s="85"/>
      <c r="AB16" s="112"/>
      <c r="AC16" s="31"/>
      <c r="AD16" s="33"/>
      <c r="AE16" s="24"/>
      <c r="AF16" s="84"/>
      <c r="AG16" s="85"/>
      <c r="AH16" s="112"/>
      <c r="AI16" s="31"/>
      <c r="AJ16" s="33"/>
      <c r="AK16" s="24"/>
      <c r="AL16" s="84"/>
      <c r="AM16" s="85"/>
      <c r="AN16" s="112"/>
      <c r="AO16" s="31"/>
      <c r="AP16" s="33"/>
      <c r="AQ16" s="24"/>
      <c r="AR16" s="84"/>
      <c r="AS16" s="85"/>
      <c r="AT16" s="35"/>
      <c r="AU16" s="31"/>
      <c r="AV16" s="33"/>
      <c r="AW16" s="24"/>
      <c r="AX16" s="84"/>
      <c r="AY16" s="85"/>
      <c r="AZ16" s="35"/>
      <c r="BA16" s="31"/>
      <c r="BB16" s="33"/>
      <c r="BC16" s="24"/>
      <c r="BD16" s="47"/>
      <c r="BE16" s="88"/>
      <c r="BF16" s="39"/>
      <c r="BG16" s="1"/>
      <c r="BH16" s="2"/>
      <c r="BI16" s="12"/>
      <c r="BJ16" s="78"/>
      <c r="BK16" s="97"/>
      <c r="BL16" s="39"/>
      <c r="BM16" s="14"/>
      <c r="BN16" s="15"/>
    </row>
    <row r="17" spans="1:66" ht="12.75" customHeight="1" x14ac:dyDescent="0.2">
      <c r="A17" s="28" t="s">
        <v>39</v>
      </c>
      <c r="B17" s="84">
        <v>4</v>
      </c>
      <c r="C17" s="85">
        <f t="shared" si="0"/>
        <v>4.8250904704463205E-3</v>
      </c>
      <c r="D17" s="112">
        <v>1</v>
      </c>
      <c r="E17" s="31">
        <f t="shared" si="1"/>
        <v>5.434782608695652E-3</v>
      </c>
      <c r="F17" s="33">
        <f t="shared" si="28"/>
        <v>0.25</v>
      </c>
      <c r="G17" s="24"/>
      <c r="H17" s="84">
        <v>4</v>
      </c>
      <c r="I17" s="85">
        <f t="shared" si="2"/>
        <v>4.3907793633369925E-3</v>
      </c>
      <c r="J17" s="112">
        <v>1</v>
      </c>
      <c r="K17" s="31">
        <f t="shared" si="3"/>
        <v>5.0251256281407036E-3</v>
      </c>
      <c r="L17" s="33">
        <f t="shared" si="29"/>
        <v>0.25</v>
      </c>
      <c r="M17" s="24"/>
      <c r="N17" s="84">
        <v>3</v>
      </c>
      <c r="O17" s="85">
        <f t="shared" si="4"/>
        <v>3.4285714285714284E-3</v>
      </c>
      <c r="P17" s="112">
        <v>1</v>
      </c>
      <c r="Q17" s="31">
        <f t="shared" si="5"/>
        <v>4.7393364928909956E-3</v>
      </c>
      <c r="R17" s="33">
        <f t="shared" si="30"/>
        <v>0.33333333333333331</v>
      </c>
      <c r="S17" s="24"/>
      <c r="T17" s="84">
        <v>1</v>
      </c>
      <c r="U17" s="85">
        <f t="shared" si="6"/>
        <v>1.1223344556677891E-3</v>
      </c>
      <c r="V17" s="112">
        <v>1</v>
      </c>
      <c r="W17" s="31">
        <f t="shared" ref="W17:W22" si="31">V17/$V$123</f>
        <v>5.1546391752577319E-3</v>
      </c>
      <c r="X17" s="33">
        <f t="shared" si="22"/>
        <v>1</v>
      </c>
      <c r="Y17" s="24"/>
      <c r="Z17" s="84"/>
      <c r="AA17" s="85">
        <f>Z17/$Z$123</f>
        <v>0</v>
      </c>
      <c r="AB17" s="112"/>
      <c r="AC17" s="31">
        <f>AB17/$AB$123</f>
        <v>0</v>
      </c>
      <c r="AD17" s="33"/>
      <c r="AE17" s="24"/>
      <c r="AF17" s="84"/>
      <c r="AG17" s="85">
        <f>AF17/$AF$123</f>
        <v>0</v>
      </c>
      <c r="AH17" s="112"/>
      <c r="AI17" s="31">
        <f>AH17/$AH$123</f>
        <v>0</v>
      </c>
      <c r="AJ17" s="33"/>
      <c r="AK17" s="24"/>
      <c r="AL17" s="84">
        <v>1</v>
      </c>
      <c r="AM17" s="85">
        <f>AL17/$AL$123</f>
        <v>1.1806375442739079E-3</v>
      </c>
      <c r="AN17" s="112">
        <v>1</v>
      </c>
      <c r="AO17" s="31">
        <f>AN17/$AN$123</f>
        <v>4.608294930875576E-3</v>
      </c>
      <c r="AP17" s="33">
        <f t="shared" si="25"/>
        <v>1</v>
      </c>
      <c r="AQ17" s="24"/>
      <c r="AR17" s="84">
        <v>1</v>
      </c>
      <c r="AS17" s="85">
        <f>AR17/$AR$123</f>
        <v>1.1494252873563218E-3</v>
      </c>
      <c r="AT17" s="35">
        <v>1</v>
      </c>
      <c r="AU17" s="31">
        <f>AT17/$AT$123</f>
        <v>4.6296296296296294E-3</v>
      </c>
      <c r="AV17" s="33">
        <f t="shared" si="17"/>
        <v>1</v>
      </c>
      <c r="AW17" s="24"/>
      <c r="AX17" s="84"/>
      <c r="AY17" s="85">
        <f>AX17/$AX$123</f>
        <v>0</v>
      </c>
      <c r="AZ17" s="35"/>
      <c r="BA17" s="31">
        <f>AZ17/$AZ$123</f>
        <v>0</v>
      </c>
      <c r="BB17" s="33"/>
      <c r="BC17" s="24"/>
      <c r="BD17" s="47">
        <v>2</v>
      </c>
      <c r="BE17" s="88">
        <v>2.8328611898016999E-3</v>
      </c>
      <c r="BF17" s="39"/>
      <c r="BG17" s="1">
        <v>0</v>
      </c>
      <c r="BH17" s="2">
        <f t="shared" si="26"/>
        <v>0</v>
      </c>
      <c r="BI17" s="12"/>
      <c r="BJ17" s="78"/>
      <c r="BK17" s="97"/>
      <c r="BL17" s="39"/>
      <c r="BM17" s="14"/>
      <c r="BN17" s="15"/>
    </row>
    <row r="18" spans="1:66" ht="12.75" customHeight="1" x14ac:dyDescent="0.2">
      <c r="A18" s="28" t="s">
        <v>173</v>
      </c>
      <c r="B18" s="84">
        <v>1</v>
      </c>
      <c r="C18" s="85">
        <f t="shared" si="0"/>
        <v>1.2062726176115801E-3</v>
      </c>
      <c r="D18" s="112">
        <v>0</v>
      </c>
      <c r="E18" s="31">
        <f t="shared" si="1"/>
        <v>0</v>
      </c>
      <c r="F18" s="33">
        <f t="shared" si="28"/>
        <v>0</v>
      </c>
      <c r="G18" s="24"/>
      <c r="H18" s="84">
        <v>1</v>
      </c>
      <c r="I18" s="85">
        <f t="shared" si="2"/>
        <v>1.0976948408342481E-3</v>
      </c>
      <c r="J18" s="112"/>
      <c r="K18" s="31">
        <f t="shared" si="3"/>
        <v>0</v>
      </c>
      <c r="L18" s="33">
        <f t="shared" si="29"/>
        <v>0</v>
      </c>
      <c r="M18" s="24"/>
      <c r="N18" s="84">
        <v>1</v>
      </c>
      <c r="O18" s="85">
        <f t="shared" si="4"/>
        <v>1.1428571428571429E-3</v>
      </c>
      <c r="P18" s="112"/>
      <c r="Q18" s="31">
        <f t="shared" si="5"/>
        <v>0</v>
      </c>
      <c r="R18" s="33">
        <f t="shared" si="30"/>
        <v>0</v>
      </c>
      <c r="S18" s="24"/>
      <c r="T18" s="84">
        <v>1</v>
      </c>
      <c r="U18" s="85">
        <f t="shared" si="6"/>
        <v>1.1223344556677891E-3</v>
      </c>
      <c r="V18" s="112">
        <v>0</v>
      </c>
      <c r="W18" s="31">
        <f t="shared" si="31"/>
        <v>0</v>
      </c>
      <c r="X18" s="33">
        <f t="shared" si="22"/>
        <v>0</v>
      </c>
      <c r="Y18" s="24"/>
      <c r="Z18" s="84"/>
      <c r="AA18" s="85"/>
      <c r="AB18" s="112"/>
      <c r="AC18" s="31"/>
      <c r="AD18" s="33"/>
      <c r="AE18" s="24"/>
      <c r="AF18" s="84"/>
      <c r="AG18" s="85"/>
      <c r="AH18" s="112"/>
      <c r="AI18" s="31"/>
      <c r="AJ18" s="33"/>
      <c r="AK18" s="24"/>
      <c r="AL18" s="84"/>
      <c r="AM18" s="85"/>
      <c r="AN18" s="112"/>
      <c r="AO18" s="31"/>
      <c r="AP18" s="33"/>
      <c r="AQ18" s="24"/>
      <c r="AR18" s="84"/>
      <c r="AS18" s="85"/>
      <c r="AT18" s="35"/>
      <c r="AU18" s="31"/>
      <c r="AV18" s="33"/>
      <c r="AW18" s="24"/>
      <c r="AX18" s="84"/>
      <c r="AY18" s="85"/>
      <c r="AZ18" s="35"/>
      <c r="BA18" s="31"/>
      <c r="BB18" s="33"/>
      <c r="BC18" s="24"/>
      <c r="BD18" s="47"/>
      <c r="BE18" s="88"/>
      <c r="BF18" s="39"/>
      <c r="BG18" s="1"/>
      <c r="BH18" s="2"/>
      <c r="BI18" s="12"/>
      <c r="BJ18" s="78"/>
      <c r="BK18" s="97"/>
      <c r="BL18" s="39"/>
      <c r="BM18" s="14"/>
      <c r="BN18" s="15"/>
    </row>
    <row r="19" spans="1:66" ht="12.75" customHeight="1" x14ac:dyDescent="0.2">
      <c r="A19" s="28" t="s">
        <v>40</v>
      </c>
      <c r="B19" s="84">
        <v>2</v>
      </c>
      <c r="C19" s="85">
        <f t="shared" si="0"/>
        <v>2.4125452352231603E-3</v>
      </c>
      <c r="D19" s="112">
        <v>0</v>
      </c>
      <c r="E19" s="31">
        <f t="shared" si="1"/>
        <v>0</v>
      </c>
      <c r="F19" s="33">
        <f t="shared" si="28"/>
        <v>0</v>
      </c>
      <c r="G19" s="24"/>
      <c r="H19" s="84">
        <v>3</v>
      </c>
      <c r="I19" s="85">
        <f t="shared" si="2"/>
        <v>3.2930845225027441E-3</v>
      </c>
      <c r="J19" s="112">
        <v>1</v>
      </c>
      <c r="K19" s="31">
        <f t="shared" si="3"/>
        <v>5.0251256281407036E-3</v>
      </c>
      <c r="L19" s="33">
        <f t="shared" si="29"/>
        <v>0.33333333333333331</v>
      </c>
      <c r="M19" s="24"/>
      <c r="N19" s="84">
        <v>2</v>
      </c>
      <c r="O19" s="85">
        <f t="shared" si="4"/>
        <v>2.2857142857142859E-3</v>
      </c>
      <c r="P19" s="112"/>
      <c r="Q19" s="31">
        <f t="shared" si="5"/>
        <v>0</v>
      </c>
      <c r="R19" s="33">
        <f t="shared" si="30"/>
        <v>0</v>
      </c>
      <c r="S19" s="24"/>
      <c r="T19" s="84">
        <v>3</v>
      </c>
      <c r="U19" s="85">
        <f t="shared" si="6"/>
        <v>3.3670033670033669E-3</v>
      </c>
      <c r="V19" s="112">
        <v>1</v>
      </c>
      <c r="W19" s="31">
        <f t="shared" si="31"/>
        <v>5.1546391752577319E-3</v>
      </c>
      <c r="X19" s="33">
        <f t="shared" si="22"/>
        <v>0.33333333333333331</v>
      </c>
      <c r="Y19" s="24"/>
      <c r="Z19" s="84"/>
      <c r="AA19" s="85">
        <f>Z19/$Z$123</f>
        <v>0</v>
      </c>
      <c r="AB19" s="112"/>
      <c r="AC19" s="31">
        <f>AB19/$AB$123</f>
        <v>0</v>
      </c>
      <c r="AD19" s="33"/>
      <c r="AE19" s="24"/>
      <c r="AF19" s="84"/>
      <c r="AG19" s="85">
        <f>AF19/$AF$123</f>
        <v>0</v>
      </c>
      <c r="AH19" s="112"/>
      <c r="AI19" s="31">
        <f>AH19/$AH$123</f>
        <v>0</v>
      </c>
      <c r="AJ19" s="33"/>
      <c r="AK19" s="24"/>
      <c r="AL19" s="84"/>
      <c r="AM19" s="85">
        <f>AL19/$AL$123</f>
        <v>0</v>
      </c>
      <c r="AN19" s="112"/>
      <c r="AO19" s="31">
        <f>AN19/$AN$123</f>
        <v>0</v>
      </c>
      <c r="AP19" s="33"/>
      <c r="AQ19" s="24"/>
      <c r="AR19" s="84">
        <v>1</v>
      </c>
      <c r="AS19" s="85">
        <f>AR19/$AR$123</f>
        <v>1.1494252873563218E-3</v>
      </c>
      <c r="AT19" s="35">
        <v>1</v>
      </c>
      <c r="AU19" s="31">
        <f>AT19/$AT$123</f>
        <v>4.6296296296296294E-3</v>
      </c>
      <c r="AV19" s="33">
        <f t="shared" si="17"/>
        <v>1</v>
      </c>
      <c r="AW19" s="24"/>
      <c r="AX19" s="84"/>
      <c r="AY19" s="85">
        <f>AX19/$AX$123</f>
        <v>0</v>
      </c>
      <c r="AZ19" s="35"/>
      <c r="BA19" s="31">
        <f>AZ19/$AZ$123</f>
        <v>0</v>
      </c>
      <c r="BB19" s="33"/>
      <c r="BC19" s="24"/>
      <c r="BD19" s="47">
        <v>2</v>
      </c>
      <c r="BE19" s="88">
        <v>2.8328611898016999E-3</v>
      </c>
      <c r="BF19" s="39"/>
      <c r="BG19" s="1">
        <v>0</v>
      </c>
      <c r="BH19" s="2">
        <f t="shared" si="26"/>
        <v>0</v>
      </c>
      <c r="BI19" s="12"/>
      <c r="BJ19" s="78"/>
      <c r="BK19" s="97"/>
      <c r="BL19" s="39"/>
      <c r="BM19" s="14"/>
      <c r="BN19" s="15"/>
    </row>
    <row r="20" spans="1:66" ht="12.75" customHeight="1" x14ac:dyDescent="0.2">
      <c r="A20" s="28" t="s">
        <v>121</v>
      </c>
      <c r="B20" s="84"/>
      <c r="C20" s="85">
        <f t="shared" si="0"/>
        <v>0</v>
      </c>
      <c r="D20" s="112"/>
      <c r="E20" s="31">
        <f t="shared" si="1"/>
        <v>0</v>
      </c>
      <c r="F20" s="33"/>
      <c r="G20" s="24"/>
      <c r="H20" s="84"/>
      <c r="I20" s="85">
        <f t="shared" si="2"/>
        <v>0</v>
      </c>
      <c r="J20" s="112"/>
      <c r="K20" s="31">
        <f t="shared" si="3"/>
        <v>0</v>
      </c>
      <c r="L20" s="33"/>
      <c r="M20" s="24"/>
      <c r="N20" s="84"/>
      <c r="O20" s="85">
        <f t="shared" si="4"/>
        <v>0</v>
      </c>
      <c r="P20" s="112"/>
      <c r="Q20" s="31">
        <f t="shared" si="5"/>
        <v>0</v>
      </c>
      <c r="R20" s="33"/>
      <c r="S20" s="24"/>
      <c r="T20" s="84"/>
      <c r="U20" s="85">
        <f t="shared" si="6"/>
        <v>0</v>
      </c>
      <c r="V20" s="112"/>
      <c r="W20" s="31">
        <f t="shared" si="31"/>
        <v>0</v>
      </c>
      <c r="X20" s="33"/>
      <c r="Y20" s="24"/>
      <c r="Z20" s="84"/>
      <c r="AA20" s="85">
        <f>Z20/$Z$123</f>
        <v>0</v>
      </c>
      <c r="AB20" s="112"/>
      <c r="AC20" s="31">
        <f>AB20/$AB$123</f>
        <v>0</v>
      </c>
      <c r="AD20" s="33"/>
      <c r="AE20" s="24"/>
      <c r="AF20" s="84"/>
      <c r="AG20" s="85">
        <f>AF20/$AF$123</f>
        <v>0</v>
      </c>
      <c r="AH20" s="112"/>
      <c r="AI20" s="31">
        <f>AH20/$AH$123</f>
        <v>0</v>
      </c>
      <c r="AJ20" s="33"/>
      <c r="AK20" s="24"/>
      <c r="AL20" s="84"/>
      <c r="AM20" s="85">
        <f>AL20/$AL$123</f>
        <v>0</v>
      </c>
      <c r="AN20" s="112"/>
      <c r="AO20" s="31">
        <f>AN20/$AN$123</f>
        <v>0</v>
      </c>
      <c r="AP20" s="33"/>
      <c r="AQ20" s="24"/>
      <c r="AR20" s="84">
        <v>1</v>
      </c>
      <c r="AS20" s="85">
        <f>AR20/$AR$123</f>
        <v>1.1494252873563218E-3</v>
      </c>
      <c r="AT20" s="35">
        <v>0</v>
      </c>
      <c r="AU20" s="31">
        <f>AT20/$AT$123</f>
        <v>0</v>
      </c>
      <c r="AV20" s="33">
        <f t="shared" si="17"/>
        <v>0</v>
      </c>
      <c r="AW20" s="24"/>
      <c r="AX20" s="84"/>
      <c r="AY20" s="85"/>
      <c r="AZ20" s="35"/>
      <c r="BA20" s="31"/>
      <c r="BB20" s="33"/>
      <c r="BC20" s="24"/>
      <c r="BD20" s="47"/>
      <c r="BE20" s="88"/>
      <c r="BF20" s="39"/>
      <c r="BG20" s="1"/>
      <c r="BH20" s="2"/>
      <c r="BI20" s="12"/>
      <c r="BJ20" s="78"/>
      <c r="BK20" s="97"/>
      <c r="BL20" s="39"/>
      <c r="BM20" s="14"/>
      <c r="BN20" s="15"/>
    </row>
    <row r="21" spans="1:66" x14ac:dyDescent="0.2">
      <c r="A21" s="28" t="s">
        <v>10</v>
      </c>
      <c r="B21" s="84"/>
      <c r="C21" s="85">
        <f t="shared" si="0"/>
        <v>0</v>
      </c>
      <c r="D21" s="112"/>
      <c r="E21" s="31">
        <f t="shared" si="1"/>
        <v>0</v>
      </c>
      <c r="F21" s="33" t="e">
        <f t="shared" ref="F21" si="32">D21/B21</f>
        <v>#DIV/0!</v>
      </c>
      <c r="G21" s="24"/>
      <c r="H21" s="84">
        <v>2</v>
      </c>
      <c r="I21" s="85">
        <f t="shared" si="2"/>
        <v>2.1953896816684962E-3</v>
      </c>
      <c r="J21" s="112"/>
      <c r="K21" s="31">
        <f t="shared" si="3"/>
        <v>0</v>
      </c>
      <c r="L21" s="33">
        <f t="shared" ref="L21:L26" si="33">J21/H21</f>
        <v>0</v>
      </c>
      <c r="M21" s="24"/>
      <c r="N21" s="84">
        <v>1</v>
      </c>
      <c r="O21" s="85">
        <f t="shared" si="4"/>
        <v>1.1428571428571429E-3</v>
      </c>
      <c r="P21" s="112"/>
      <c r="Q21" s="31">
        <f t="shared" si="5"/>
        <v>0</v>
      </c>
      <c r="R21" s="33">
        <f t="shared" ref="R21:R27" si="34">P21/N21</f>
        <v>0</v>
      </c>
      <c r="S21" s="24"/>
      <c r="T21" s="84">
        <v>11</v>
      </c>
      <c r="U21" s="85">
        <f t="shared" si="6"/>
        <v>1.2345679012345678E-2</v>
      </c>
      <c r="V21" s="112">
        <v>2</v>
      </c>
      <c r="W21" s="31">
        <f t="shared" si="31"/>
        <v>1.0309278350515464E-2</v>
      </c>
      <c r="X21" s="33">
        <f t="shared" si="22"/>
        <v>0.18181818181818182</v>
      </c>
      <c r="Y21" s="24"/>
      <c r="Z21" s="84"/>
      <c r="AA21" s="85">
        <f>Z21/$Z$123</f>
        <v>0</v>
      </c>
      <c r="AB21" s="112"/>
      <c r="AC21" s="31">
        <f>AB21/$AB$123</f>
        <v>0</v>
      </c>
      <c r="AD21" s="33"/>
      <c r="AE21" s="24"/>
      <c r="AF21" s="84"/>
      <c r="AG21" s="85">
        <f>AF21/$AF$123</f>
        <v>0</v>
      </c>
      <c r="AH21" s="112"/>
      <c r="AI21" s="31">
        <f>AH21/$AH$123</f>
        <v>0</v>
      </c>
      <c r="AJ21" s="33"/>
      <c r="AK21" s="24"/>
      <c r="AL21" s="84">
        <v>4</v>
      </c>
      <c r="AM21" s="85">
        <f>AL21/$AL$123</f>
        <v>4.7225501770956314E-3</v>
      </c>
      <c r="AN21" s="112">
        <v>0</v>
      </c>
      <c r="AO21" s="31">
        <f>AN21/$AN$123</f>
        <v>0</v>
      </c>
      <c r="AP21" s="33">
        <f t="shared" si="25"/>
        <v>0</v>
      </c>
      <c r="AQ21" s="24"/>
      <c r="AR21" s="84">
        <v>1</v>
      </c>
      <c r="AS21" s="85">
        <f>AR21/$AR$123</f>
        <v>1.1494252873563218E-3</v>
      </c>
      <c r="AT21" s="35">
        <v>1</v>
      </c>
      <c r="AU21" s="31">
        <f>AT21/$AT$123</f>
        <v>4.6296296296296294E-3</v>
      </c>
      <c r="AV21" s="33">
        <f t="shared" si="17"/>
        <v>1</v>
      </c>
      <c r="AW21" s="24"/>
      <c r="AX21" s="84">
        <v>1</v>
      </c>
      <c r="AY21" s="85">
        <f>AX21/$AX$123</f>
        <v>1.2836970474967907E-3</v>
      </c>
      <c r="AZ21" s="35">
        <v>1</v>
      </c>
      <c r="BA21" s="31">
        <f>AZ21/$AZ$123</f>
        <v>4.8543689320388345E-3</v>
      </c>
      <c r="BB21" s="33">
        <f t="shared" si="18"/>
        <v>1</v>
      </c>
      <c r="BC21" s="24"/>
      <c r="BD21" s="47">
        <v>1</v>
      </c>
      <c r="BE21" s="88">
        <v>1.4164305949008499E-3</v>
      </c>
      <c r="BF21" s="20">
        <v>1</v>
      </c>
      <c r="BG21" s="1">
        <v>6.3694267515923561E-3</v>
      </c>
      <c r="BH21" s="2">
        <f t="shared" si="26"/>
        <v>1</v>
      </c>
      <c r="BI21" s="12"/>
      <c r="BJ21" s="78"/>
      <c r="BK21" s="97"/>
      <c r="BL21" s="39"/>
      <c r="BM21" s="14"/>
      <c r="BN21" s="15"/>
    </row>
    <row r="22" spans="1:66" x14ac:dyDescent="0.2">
      <c r="A22" s="28" t="s">
        <v>139</v>
      </c>
      <c r="B22" s="84"/>
      <c r="C22" s="85">
        <f t="shared" si="0"/>
        <v>0</v>
      </c>
      <c r="D22" s="112"/>
      <c r="E22" s="31">
        <f t="shared" si="1"/>
        <v>0</v>
      </c>
      <c r="F22" s="33"/>
      <c r="G22" s="24"/>
      <c r="H22" s="84"/>
      <c r="I22" s="85">
        <f t="shared" si="2"/>
        <v>0</v>
      </c>
      <c r="J22" s="112"/>
      <c r="K22" s="31">
        <f t="shared" si="3"/>
        <v>0</v>
      </c>
      <c r="L22" s="33"/>
      <c r="M22" s="24"/>
      <c r="N22" s="84">
        <v>7</v>
      </c>
      <c r="O22" s="85">
        <f t="shared" si="4"/>
        <v>8.0000000000000002E-3</v>
      </c>
      <c r="P22" s="112"/>
      <c r="Q22" s="31">
        <f t="shared" si="5"/>
        <v>0</v>
      </c>
      <c r="R22" s="33">
        <f t="shared" si="34"/>
        <v>0</v>
      </c>
      <c r="S22" s="24"/>
      <c r="T22" s="84">
        <v>8</v>
      </c>
      <c r="U22" s="85">
        <f t="shared" si="6"/>
        <v>8.9786756453423128E-3</v>
      </c>
      <c r="V22" s="112">
        <v>2</v>
      </c>
      <c r="W22" s="31">
        <f t="shared" si="31"/>
        <v>1.0309278350515464E-2</v>
      </c>
      <c r="X22" s="33">
        <f t="shared" si="22"/>
        <v>0.25</v>
      </c>
      <c r="Y22" s="24"/>
      <c r="Z22" s="84">
        <v>22</v>
      </c>
      <c r="AA22" s="85">
        <f>Z22/$Z$123</f>
        <v>2.1760633036597428E-2</v>
      </c>
      <c r="AB22" s="112">
        <v>4</v>
      </c>
      <c r="AC22" s="31">
        <f>AB22/$AB$123</f>
        <v>1.8604651162790697E-2</v>
      </c>
      <c r="AD22" s="33">
        <f t="shared" ref="AD22:AD26" si="35">AB22/Z22</f>
        <v>0.18181818181818182</v>
      </c>
      <c r="AE22" s="24"/>
      <c r="AF22" s="84">
        <v>6</v>
      </c>
      <c r="AG22" s="85">
        <f>AF22/$AF$123</f>
        <v>6.5934065934065934E-3</v>
      </c>
      <c r="AH22" s="112">
        <v>2</v>
      </c>
      <c r="AI22" s="31">
        <f>AH22/$AH$123</f>
        <v>1.06951871657754E-2</v>
      </c>
      <c r="AJ22" s="33">
        <f t="shared" ref="AJ22:AJ26" si="36">AH22/AF22</f>
        <v>0.33333333333333331</v>
      </c>
      <c r="AK22" s="24"/>
      <c r="AL22" s="84"/>
      <c r="AM22" s="85"/>
      <c r="AN22" s="112"/>
      <c r="AO22" s="31"/>
      <c r="AP22" s="33"/>
      <c r="AQ22" s="24"/>
      <c r="AR22" s="84"/>
      <c r="AS22" s="85"/>
      <c r="AT22" s="35"/>
      <c r="AU22" s="31"/>
      <c r="AV22" s="33"/>
      <c r="AW22" s="24"/>
      <c r="AX22" s="84"/>
      <c r="AY22" s="85"/>
      <c r="AZ22" s="35"/>
      <c r="BA22" s="31"/>
      <c r="BB22" s="33"/>
      <c r="BC22" s="24"/>
      <c r="BD22" s="47"/>
      <c r="BE22" s="88"/>
      <c r="BF22" s="20"/>
      <c r="BG22" s="1"/>
      <c r="BH22" s="2"/>
      <c r="BI22" s="12"/>
      <c r="BJ22" s="78"/>
      <c r="BK22" s="97"/>
      <c r="BL22" s="39"/>
      <c r="BM22" s="14"/>
      <c r="BN22" s="15"/>
    </row>
    <row r="23" spans="1:66" x14ac:dyDescent="0.2">
      <c r="A23" s="28" t="s">
        <v>179</v>
      </c>
      <c r="B23" s="84">
        <v>19</v>
      </c>
      <c r="C23" s="85">
        <f t="shared" si="0"/>
        <v>2.2919179734620022E-2</v>
      </c>
      <c r="D23" s="112">
        <v>5</v>
      </c>
      <c r="E23" s="31">
        <f t="shared" si="1"/>
        <v>2.717391304347826E-2</v>
      </c>
      <c r="F23" s="33">
        <f t="shared" ref="F23:F27" si="37">D23/B23</f>
        <v>0.26315789473684209</v>
      </c>
      <c r="G23" s="24"/>
      <c r="H23" s="84">
        <v>24</v>
      </c>
      <c r="I23" s="85">
        <f t="shared" si="2"/>
        <v>2.6344676180021953E-2</v>
      </c>
      <c r="J23" s="112">
        <v>10</v>
      </c>
      <c r="K23" s="31">
        <f t="shared" si="3"/>
        <v>5.0251256281407038E-2</v>
      </c>
      <c r="L23" s="33">
        <f t="shared" si="33"/>
        <v>0.41666666666666669</v>
      </c>
      <c r="M23" s="24"/>
      <c r="N23" s="84">
        <v>13</v>
      </c>
      <c r="O23" s="85">
        <f t="shared" si="4"/>
        <v>1.4857142857142857E-2</v>
      </c>
      <c r="P23" s="112">
        <v>3</v>
      </c>
      <c r="Q23" s="31">
        <f t="shared" si="5"/>
        <v>1.4218009478672985E-2</v>
      </c>
      <c r="R23" s="33">
        <f t="shared" si="34"/>
        <v>0.23076923076923078</v>
      </c>
      <c r="S23" s="24"/>
      <c r="T23" s="84"/>
      <c r="U23" s="85">
        <f t="shared" si="6"/>
        <v>0</v>
      </c>
      <c r="V23" s="112"/>
      <c r="W23" s="31"/>
      <c r="X23" s="33"/>
      <c r="Y23" s="24"/>
      <c r="Z23" s="84"/>
      <c r="AA23" s="85"/>
      <c r="AB23" s="112"/>
      <c r="AC23" s="31"/>
      <c r="AD23" s="33"/>
      <c r="AE23" s="24"/>
      <c r="AF23" s="84"/>
      <c r="AG23" s="85"/>
      <c r="AH23" s="112"/>
      <c r="AI23" s="31"/>
      <c r="AJ23" s="33"/>
      <c r="AK23" s="24"/>
      <c r="AL23" s="84"/>
      <c r="AM23" s="85"/>
      <c r="AN23" s="112"/>
      <c r="AO23" s="31"/>
      <c r="AP23" s="33"/>
      <c r="AQ23" s="24"/>
      <c r="AR23" s="84"/>
      <c r="AS23" s="85"/>
      <c r="AT23" s="35"/>
      <c r="AU23" s="31"/>
      <c r="AV23" s="33"/>
      <c r="AW23" s="24"/>
      <c r="AX23" s="84"/>
      <c r="AY23" s="85"/>
      <c r="AZ23" s="35"/>
      <c r="BA23" s="31"/>
      <c r="BB23" s="33"/>
      <c r="BC23" s="24"/>
      <c r="BD23" s="47"/>
      <c r="BE23" s="88"/>
      <c r="BF23" s="20"/>
      <c r="BG23" s="1"/>
      <c r="BH23" s="2"/>
      <c r="BI23" s="12"/>
      <c r="BJ23" s="78"/>
      <c r="BK23" s="97"/>
      <c r="BL23" s="39"/>
      <c r="BM23" s="14"/>
      <c r="BN23" s="15"/>
    </row>
    <row r="24" spans="1:66" s="149" customFormat="1" x14ac:dyDescent="0.2">
      <c r="A24" s="163" t="s">
        <v>54</v>
      </c>
      <c r="B24" s="132">
        <f>SUM(B12:B23)</f>
        <v>30</v>
      </c>
      <c r="C24" s="133">
        <f t="shared" si="0"/>
        <v>3.6188178528347409E-2</v>
      </c>
      <c r="D24" s="134">
        <f>SUM(D12:D23)</f>
        <v>8</v>
      </c>
      <c r="E24" s="135">
        <f t="shared" si="1"/>
        <v>4.3478260869565216E-2</v>
      </c>
      <c r="F24" s="136">
        <f t="shared" si="37"/>
        <v>0.26666666666666666</v>
      </c>
      <c r="G24" s="137"/>
      <c r="H24" s="132">
        <f>SUM(H12:H23)</f>
        <v>41</v>
      </c>
      <c r="I24" s="133">
        <f t="shared" si="2"/>
        <v>4.5005488474204172E-2</v>
      </c>
      <c r="J24" s="134">
        <f>SUM(J12:J23)</f>
        <v>15</v>
      </c>
      <c r="K24" s="135">
        <f t="shared" si="3"/>
        <v>7.5376884422110546E-2</v>
      </c>
      <c r="L24" s="136">
        <f t="shared" si="33"/>
        <v>0.36585365853658536</v>
      </c>
      <c r="M24" s="137"/>
      <c r="N24" s="132">
        <f>SUM(N12:N23)</f>
        <v>30</v>
      </c>
      <c r="O24" s="133">
        <f t="shared" si="4"/>
        <v>3.4285714285714287E-2</v>
      </c>
      <c r="P24" s="134">
        <f>SUM(P12:P23)</f>
        <v>5</v>
      </c>
      <c r="Q24" s="135">
        <f t="shared" si="5"/>
        <v>2.3696682464454975E-2</v>
      </c>
      <c r="R24" s="136">
        <f t="shared" si="34"/>
        <v>0.16666666666666666</v>
      </c>
      <c r="S24" s="137"/>
      <c r="T24" s="132">
        <f>SUM(T12:T22)</f>
        <v>28</v>
      </c>
      <c r="U24" s="133">
        <f t="shared" si="6"/>
        <v>3.1425364758698095E-2</v>
      </c>
      <c r="V24" s="134">
        <f>SUM(V12:V22)</f>
        <v>9</v>
      </c>
      <c r="W24" s="135">
        <f t="shared" ref="W24:W44" si="38">V24/$V$123</f>
        <v>4.6391752577319589E-2</v>
      </c>
      <c r="X24" s="136">
        <f t="shared" si="22"/>
        <v>0.32142857142857145</v>
      </c>
      <c r="Y24" s="137"/>
      <c r="Z24" s="132">
        <f>SUM(Z12:Z22)</f>
        <v>44</v>
      </c>
      <c r="AA24" s="133">
        <f>Z24/$Z$123</f>
        <v>4.3521266073194856E-2</v>
      </c>
      <c r="AB24" s="134">
        <f>SUM(AB12:AB22)</f>
        <v>9</v>
      </c>
      <c r="AC24" s="135">
        <f>AB24/$AB$123</f>
        <v>4.1860465116279069E-2</v>
      </c>
      <c r="AD24" s="136">
        <f t="shared" si="35"/>
        <v>0.20454545454545456</v>
      </c>
      <c r="AE24" s="137"/>
      <c r="AF24" s="132">
        <f>SUM(AF12:AF22)</f>
        <v>22</v>
      </c>
      <c r="AG24" s="133">
        <f>AF24/$AF$123</f>
        <v>2.4175824175824177E-2</v>
      </c>
      <c r="AH24" s="134">
        <f>SUM(AH12:AH22)</f>
        <v>6</v>
      </c>
      <c r="AI24" s="135">
        <f>AH24/$AH$123</f>
        <v>3.2085561497326207E-2</v>
      </c>
      <c r="AJ24" s="136">
        <f t="shared" si="36"/>
        <v>0.27272727272727271</v>
      </c>
      <c r="AK24" s="137"/>
      <c r="AL24" s="132">
        <f>SUM(AL12:AL21)</f>
        <v>31</v>
      </c>
      <c r="AM24" s="133">
        <f>AL24/$AL$123</f>
        <v>3.6599763872491142E-2</v>
      </c>
      <c r="AN24" s="134">
        <f>SUM(AN12:AN21)</f>
        <v>8</v>
      </c>
      <c r="AO24" s="135">
        <f>AN24/$AN$123</f>
        <v>3.6866359447004608E-2</v>
      </c>
      <c r="AP24" s="136">
        <f t="shared" si="25"/>
        <v>0.25806451612903225</v>
      </c>
      <c r="AQ24" s="137"/>
      <c r="AR24" s="132">
        <f>SUM(AR12:AR21)</f>
        <v>39</v>
      </c>
      <c r="AS24" s="133">
        <f>AR24/$AR$123</f>
        <v>4.4827586206896551E-2</v>
      </c>
      <c r="AT24" s="138">
        <f>SUM(AT12:AT21)</f>
        <v>13</v>
      </c>
      <c r="AU24" s="135">
        <f>AT24/$AT$123</f>
        <v>6.0185185185185182E-2</v>
      </c>
      <c r="AV24" s="136">
        <f t="shared" si="17"/>
        <v>0.33333333333333331</v>
      </c>
      <c r="AW24" s="137"/>
      <c r="AX24" s="132">
        <f>SUM(AX12:AX21)</f>
        <v>29</v>
      </c>
      <c r="AY24" s="133">
        <f>AX24/$AX$123</f>
        <v>3.7227214377406934E-2</v>
      </c>
      <c r="AZ24" s="138">
        <f>SUM(AZ12:AZ21)</f>
        <v>13</v>
      </c>
      <c r="BA24" s="135">
        <f>AZ24/$AZ$123</f>
        <v>6.3106796116504854E-2</v>
      </c>
      <c r="BB24" s="136">
        <f t="shared" si="18"/>
        <v>0.44827586206896552</v>
      </c>
      <c r="BC24" s="137"/>
      <c r="BD24" s="139">
        <f>SUM(BD12:BD21)</f>
        <v>34</v>
      </c>
      <c r="BE24" s="140">
        <v>4.8158640226628899E-2</v>
      </c>
      <c r="BF24" s="141">
        <f>SUM(BF12:BF21)</f>
        <v>8</v>
      </c>
      <c r="BG24" s="142">
        <v>5.0955414012738849E-2</v>
      </c>
      <c r="BH24" s="143">
        <f t="shared" si="26"/>
        <v>0.23529411764705882</v>
      </c>
      <c r="BI24" s="144"/>
      <c r="BJ24" s="157">
        <f>SUM(BJ12:BJ21)</f>
        <v>27</v>
      </c>
      <c r="BK24" s="146">
        <v>4.8158640226628899E-2</v>
      </c>
      <c r="BL24" s="147">
        <f>SUM(BL12:BL21)</f>
        <v>10</v>
      </c>
      <c r="BM24" s="148">
        <v>5.0955414012738849E-2</v>
      </c>
      <c r="BN24" s="143">
        <f t="shared" ref="BN24" si="39">BL24/BJ24</f>
        <v>0.37037037037037035</v>
      </c>
    </row>
    <row r="25" spans="1:66" x14ac:dyDescent="0.2">
      <c r="A25" s="28" t="s">
        <v>11</v>
      </c>
      <c r="B25" s="84">
        <v>79</v>
      </c>
      <c r="C25" s="85">
        <f t="shared" si="0"/>
        <v>9.5295536791314833E-2</v>
      </c>
      <c r="D25" s="112">
        <v>18</v>
      </c>
      <c r="E25" s="31">
        <f t="shared" si="1"/>
        <v>9.7826086956521743E-2</v>
      </c>
      <c r="F25" s="33">
        <f t="shared" si="37"/>
        <v>0.22784810126582278</v>
      </c>
      <c r="G25" s="24"/>
      <c r="H25" s="84">
        <v>191</v>
      </c>
      <c r="I25" s="85">
        <f t="shared" si="2"/>
        <v>0.20965971459934138</v>
      </c>
      <c r="J25" s="112">
        <v>49</v>
      </c>
      <c r="K25" s="31">
        <f t="shared" si="3"/>
        <v>0.24623115577889448</v>
      </c>
      <c r="L25" s="33">
        <f t="shared" si="33"/>
        <v>0.25654450261780104</v>
      </c>
      <c r="M25" s="24"/>
      <c r="N25" s="84">
        <v>187</v>
      </c>
      <c r="O25" s="85">
        <f t="shared" si="4"/>
        <v>0.21371428571428572</v>
      </c>
      <c r="P25" s="112">
        <v>45</v>
      </c>
      <c r="Q25" s="31">
        <f t="shared" si="5"/>
        <v>0.2132701421800948</v>
      </c>
      <c r="R25" s="33">
        <f t="shared" si="34"/>
        <v>0.24064171122994651</v>
      </c>
      <c r="S25" s="24"/>
      <c r="T25" s="84">
        <v>143</v>
      </c>
      <c r="U25" s="85">
        <f t="shared" si="6"/>
        <v>0.16049382716049382</v>
      </c>
      <c r="V25" s="112">
        <v>26</v>
      </c>
      <c r="W25" s="31">
        <f t="shared" si="38"/>
        <v>0.13402061855670103</v>
      </c>
      <c r="X25" s="33">
        <f t="shared" si="22"/>
        <v>0.18181818181818182</v>
      </c>
      <c r="Y25" s="24"/>
      <c r="Z25" s="84">
        <v>140</v>
      </c>
      <c r="AA25" s="85">
        <f>Z25/$Z$123</f>
        <v>0.13847675568743817</v>
      </c>
      <c r="AB25" s="112">
        <v>24</v>
      </c>
      <c r="AC25" s="31">
        <f>AB25/$AB$123</f>
        <v>0.11162790697674418</v>
      </c>
      <c r="AD25" s="33">
        <f t="shared" si="35"/>
        <v>0.17142857142857143</v>
      </c>
      <c r="AE25" s="24"/>
      <c r="AF25" s="84">
        <v>111</v>
      </c>
      <c r="AG25" s="85">
        <f>AF25/$AF$123</f>
        <v>0.12197802197802197</v>
      </c>
      <c r="AH25" s="112">
        <v>21</v>
      </c>
      <c r="AI25" s="31">
        <f>AH25/$AH$123</f>
        <v>0.11229946524064172</v>
      </c>
      <c r="AJ25" s="33">
        <f t="shared" si="36"/>
        <v>0.1891891891891892</v>
      </c>
      <c r="AK25" s="24"/>
      <c r="AL25" s="84">
        <v>118</v>
      </c>
      <c r="AM25" s="85">
        <f>AL25/$AL$123</f>
        <v>0.13931523022432113</v>
      </c>
      <c r="AN25" s="112">
        <v>22</v>
      </c>
      <c r="AO25" s="31">
        <f>AN25/$AN$123</f>
        <v>0.10138248847926268</v>
      </c>
      <c r="AP25" s="33">
        <f t="shared" si="25"/>
        <v>0.1864406779661017</v>
      </c>
      <c r="AQ25" s="24"/>
      <c r="AR25" s="84">
        <v>142</v>
      </c>
      <c r="AS25" s="85">
        <f>AR25/$AR$123</f>
        <v>0.16321839080459771</v>
      </c>
      <c r="AT25" s="35">
        <v>33</v>
      </c>
      <c r="AU25" s="31">
        <f>AT25/$AT$123</f>
        <v>0.15277777777777779</v>
      </c>
      <c r="AV25" s="33">
        <f t="shared" si="17"/>
        <v>0.23239436619718309</v>
      </c>
      <c r="AW25" s="24"/>
      <c r="AX25" s="84">
        <v>64</v>
      </c>
      <c r="AY25" s="85">
        <f>AX25/$AX$123</f>
        <v>8.2156611039794603E-2</v>
      </c>
      <c r="AZ25" s="35">
        <v>21</v>
      </c>
      <c r="BA25" s="31">
        <f>AZ25/$AZ$123</f>
        <v>0.10194174757281553</v>
      </c>
      <c r="BB25" s="33">
        <f t="shared" si="18"/>
        <v>0.328125</v>
      </c>
      <c r="BC25" s="24"/>
      <c r="BD25" s="47">
        <v>52</v>
      </c>
      <c r="BE25" s="88">
        <v>7.3637960339943298E-2</v>
      </c>
      <c r="BF25" s="20">
        <v>9</v>
      </c>
      <c r="BG25" s="1">
        <v>5.7324840764331204E-2</v>
      </c>
      <c r="BH25" s="2">
        <f t="shared" si="26"/>
        <v>0.17307692307692307</v>
      </c>
      <c r="BI25" s="12"/>
      <c r="BJ25" s="77">
        <v>47</v>
      </c>
      <c r="BK25" s="88">
        <v>6.73352435530086E-2</v>
      </c>
      <c r="BL25" s="93">
        <v>13</v>
      </c>
      <c r="BM25" s="1">
        <v>6.6326530612244902E-2</v>
      </c>
      <c r="BN25" s="2">
        <f>BL25/BJ25</f>
        <v>0.27659574468085107</v>
      </c>
    </row>
    <row r="26" spans="1:66" x14ac:dyDescent="0.2">
      <c r="A26" s="28" t="s">
        <v>140</v>
      </c>
      <c r="B26" s="84">
        <v>57</v>
      </c>
      <c r="C26" s="85">
        <f t="shared" si="0"/>
        <v>6.8757539203860074E-2</v>
      </c>
      <c r="D26" s="112">
        <v>7</v>
      </c>
      <c r="E26" s="31">
        <f t="shared" si="1"/>
        <v>3.8043478260869568E-2</v>
      </c>
      <c r="F26" s="33">
        <f t="shared" si="37"/>
        <v>0.12280701754385964</v>
      </c>
      <c r="G26" s="24"/>
      <c r="H26" s="84">
        <v>84</v>
      </c>
      <c r="I26" s="85">
        <f t="shared" si="2"/>
        <v>9.2206366630076836E-2</v>
      </c>
      <c r="J26" s="112">
        <v>11</v>
      </c>
      <c r="K26" s="31">
        <f t="shared" si="3"/>
        <v>5.5276381909547742E-2</v>
      </c>
      <c r="L26" s="33">
        <f t="shared" si="33"/>
        <v>0.13095238095238096</v>
      </c>
      <c r="M26" s="24"/>
      <c r="N26" s="84">
        <v>33</v>
      </c>
      <c r="O26" s="85">
        <f t="shared" si="4"/>
        <v>3.7714285714285714E-2</v>
      </c>
      <c r="P26" s="112">
        <v>7</v>
      </c>
      <c r="Q26" s="31">
        <f t="shared" si="5"/>
        <v>3.3175355450236969E-2</v>
      </c>
      <c r="R26" s="33">
        <f t="shared" si="34"/>
        <v>0.21212121212121213</v>
      </c>
      <c r="S26" s="24"/>
      <c r="T26" s="84">
        <v>97</v>
      </c>
      <c r="U26" s="85">
        <f t="shared" si="6"/>
        <v>0.10886644219977554</v>
      </c>
      <c r="V26" s="112">
        <v>17</v>
      </c>
      <c r="W26" s="31">
        <f t="shared" si="38"/>
        <v>8.7628865979381437E-2</v>
      </c>
      <c r="X26" s="33">
        <f t="shared" si="22"/>
        <v>0.17525773195876287</v>
      </c>
      <c r="Y26" s="24"/>
      <c r="Z26" s="84">
        <v>59</v>
      </c>
      <c r="AA26" s="85">
        <f>Z26/$Z$123</f>
        <v>5.8358061325420374E-2</v>
      </c>
      <c r="AB26" s="112">
        <v>10</v>
      </c>
      <c r="AC26" s="31">
        <f>AB26/$AB$123</f>
        <v>4.6511627906976744E-2</v>
      </c>
      <c r="AD26" s="33">
        <f t="shared" si="35"/>
        <v>0.16949152542372881</v>
      </c>
      <c r="AE26" s="24"/>
      <c r="AF26" s="84">
        <v>96</v>
      </c>
      <c r="AG26" s="85">
        <f>AF26/$AF$123</f>
        <v>0.10549450549450549</v>
      </c>
      <c r="AH26" s="112">
        <v>13</v>
      </c>
      <c r="AI26" s="31">
        <f>AH26/$AH$123</f>
        <v>6.9518716577540107E-2</v>
      </c>
      <c r="AJ26" s="33">
        <f t="shared" si="36"/>
        <v>0.13541666666666666</v>
      </c>
      <c r="AK26" s="24"/>
      <c r="AL26" s="84"/>
      <c r="AM26" s="85"/>
      <c r="AN26" s="112"/>
      <c r="AO26" s="31"/>
      <c r="AP26" s="33"/>
      <c r="AQ26" s="24"/>
      <c r="AR26" s="84"/>
      <c r="AS26" s="85"/>
      <c r="AT26" s="35"/>
      <c r="AU26" s="31"/>
      <c r="AV26" s="33"/>
      <c r="AW26" s="24"/>
      <c r="AX26" s="84"/>
      <c r="AY26" s="85"/>
      <c r="AZ26" s="35"/>
      <c r="BA26" s="31"/>
      <c r="BB26" s="33"/>
      <c r="BC26" s="24"/>
      <c r="BD26" s="47"/>
      <c r="BE26" s="88"/>
      <c r="BF26" s="20"/>
      <c r="BG26" s="1"/>
      <c r="BH26" s="2"/>
      <c r="BI26" s="12"/>
      <c r="BJ26" s="77"/>
      <c r="BK26" s="88"/>
      <c r="BL26" s="93"/>
      <c r="BM26" s="1"/>
      <c r="BN26" s="2"/>
    </row>
    <row r="27" spans="1:66" x14ac:dyDescent="0.2">
      <c r="A27" s="28" t="s">
        <v>174</v>
      </c>
      <c r="B27" s="84">
        <v>1</v>
      </c>
      <c r="C27" s="85">
        <f t="shared" si="0"/>
        <v>1.2062726176115801E-3</v>
      </c>
      <c r="D27" s="112">
        <v>1</v>
      </c>
      <c r="E27" s="31">
        <f t="shared" si="1"/>
        <v>5.434782608695652E-3</v>
      </c>
      <c r="F27" s="33">
        <f t="shared" si="37"/>
        <v>1</v>
      </c>
      <c r="G27" s="24"/>
      <c r="H27" s="84"/>
      <c r="I27" s="85">
        <f t="shared" si="2"/>
        <v>0</v>
      </c>
      <c r="J27" s="112"/>
      <c r="K27" s="31">
        <f t="shared" si="3"/>
        <v>0</v>
      </c>
      <c r="L27" s="33"/>
      <c r="M27" s="24"/>
      <c r="N27" s="84">
        <v>1</v>
      </c>
      <c r="O27" s="85">
        <f t="shared" si="4"/>
        <v>1.1428571428571429E-3</v>
      </c>
      <c r="P27" s="112"/>
      <c r="Q27" s="31">
        <f t="shared" si="5"/>
        <v>0</v>
      </c>
      <c r="R27" s="33">
        <f t="shared" si="34"/>
        <v>0</v>
      </c>
      <c r="S27" s="24"/>
      <c r="T27" s="84">
        <v>1</v>
      </c>
      <c r="U27" s="85">
        <f t="shared" si="6"/>
        <v>1.1223344556677891E-3</v>
      </c>
      <c r="V27" s="112">
        <v>0</v>
      </c>
      <c r="W27" s="31">
        <f t="shared" si="38"/>
        <v>0</v>
      </c>
      <c r="X27" s="33">
        <f t="shared" si="22"/>
        <v>0</v>
      </c>
      <c r="Y27" s="24"/>
      <c r="Z27" s="84"/>
      <c r="AA27" s="85"/>
      <c r="AB27" s="112"/>
      <c r="AC27" s="31"/>
      <c r="AD27" s="33"/>
      <c r="AE27" s="24"/>
      <c r="AF27" s="84"/>
      <c r="AG27" s="85"/>
      <c r="AH27" s="112"/>
      <c r="AI27" s="31"/>
      <c r="AJ27" s="33"/>
      <c r="AK27" s="24"/>
      <c r="AL27" s="84"/>
      <c r="AM27" s="85"/>
      <c r="AN27" s="112"/>
      <c r="AO27" s="31"/>
      <c r="AP27" s="33"/>
      <c r="AQ27" s="24"/>
      <c r="AR27" s="84"/>
      <c r="AS27" s="85"/>
      <c r="AT27" s="35"/>
      <c r="AU27" s="31"/>
      <c r="AV27" s="33"/>
      <c r="AW27" s="24"/>
      <c r="AX27" s="84"/>
      <c r="AY27" s="85"/>
      <c r="AZ27" s="35"/>
      <c r="BA27" s="31"/>
      <c r="BB27" s="33"/>
      <c r="BC27" s="24"/>
      <c r="BD27" s="47"/>
      <c r="BE27" s="88"/>
      <c r="BF27" s="20"/>
      <c r="BG27" s="1"/>
      <c r="BH27" s="2"/>
      <c r="BI27" s="12"/>
      <c r="BJ27" s="77"/>
      <c r="BK27" s="88"/>
      <c r="BL27" s="93"/>
      <c r="BM27" s="1"/>
      <c r="BN27" s="2"/>
    </row>
    <row r="28" spans="1:66" x14ac:dyDescent="0.2">
      <c r="A28" s="28" t="s">
        <v>129</v>
      </c>
      <c r="B28" s="84"/>
      <c r="C28" s="85">
        <f t="shared" si="0"/>
        <v>0</v>
      </c>
      <c r="D28" s="112"/>
      <c r="E28" s="31">
        <f t="shared" si="1"/>
        <v>0</v>
      </c>
      <c r="F28" s="33"/>
      <c r="G28" s="24"/>
      <c r="H28" s="84"/>
      <c r="I28" s="85">
        <f t="shared" si="2"/>
        <v>0</v>
      </c>
      <c r="J28" s="112"/>
      <c r="K28" s="31">
        <f t="shared" si="3"/>
        <v>0</v>
      </c>
      <c r="L28" s="33"/>
      <c r="M28" s="24"/>
      <c r="N28" s="84"/>
      <c r="O28" s="85">
        <f t="shared" si="4"/>
        <v>0</v>
      </c>
      <c r="P28" s="112"/>
      <c r="Q28" s="31">
        <f t="shared" si="5"/>
        <v>0</v>
      </c>
      <c r="R28" s="33"/>
      <c r="S28" s="24"/>
      <c r="T28" s="84"/>
      <c r="U28" s="85">
        <f t="shared" si="6"/>
        <v>0</v>
      </c>
      <c r="V28" s="112"/>
      <c r="W28" s="31">
        <f t="shared" si="38"/>
        <v>0</v>
      </c>
      <c r="X28" s="33"/>
      <c r="Y28" s="24"/>
      <c r="Z28" s="84"/>
      <c r="AA28" s="85">
        <f t="shared" ref="AA28:AA44" si="40">Z28/$Z$123</f>
        <v>0</v>
      </c>
      <c r="AB28" s="112"/>
      <c r="AC28" s="31">
        <f t="shared" ref="AC28:AC44" si="41">AB28/$AB$123</f>
        <v>0</v>
      </c>
      <c r="AD28" s="33"/>
      <c r="AE28" s="24"/>
      <c r="AF28" s="84"/>
      <c r="AG28" s="85">
        <f t="shared" ref="AG28:AG44" si="42">AF28/$AF$123</f>
        <v>0</v>
      </c>
      <c r="AH28" s="112"/>
      <c r="AI28" s="31">
        <f t="shared" ref="AI28:AI44" si="43">AH28/$AH$123</f>
        <v>0</v>
      </c>
      <c r="AJ28" s="33"/>
      <c r="AK28" s="24"/>
      <c r="AL28" s="84">
        <v>1</v>
      </c>
      <c r="AM28" s="85">
        <f t="shared" ref="AM28:AM36" si="44">AL28/$AL$123</f>
        <v>1.1806375442739079E-3</v>
      </c>
      <c r="AN28" s="112">
        <v>0</v>
      </c>
      <c r="AO28" s="31">
        <f t="shared" ref="AO28:AO36" si="45">AN28/$AN$123</f>
        <v>0</v>
      </c>
      <c r="AP28" s="33"/>
      <c r="AQ28" s="24"/>
      <c r="AR28" s="84"/>
      <c r="AS28" s="85"/>
      <c r="AT28" s="35"/>
      <c r="AU28" s="31"/>
      <c r="AV28" s="33"/>
      <c r="AW28" s="24"/>
      <c r="AX28" s="84"/>
      <c r="AY28" s="85"/>
      <c r="AZ28" s="35"/>
      <c r="BA28" s="31"/>
      <c r="BB28" s="33"/>
      <c r="BC28" s="24"/>
      <c r="BD28" s="47"/>
      <c r="BE28" s="88"/>
      <c r="BF28" s="20"/>
      <c r="BG28" s="1"/>
      <c r="BH28" s="2"/>
      <c r="BI28" s="12"/>
      <c r="BJ28" s="77"/>
      <c r="BK28" s="88"/>
      <c r="BL28" s="93"/>
      <c r="BM28" s="1"/>
      <c r="BN28" s="2"/>
    </row>
    <row r="29" spans="1:66" x14ac:dyDescent="0.2">
      <c r="A29" s="28" t="s">
        <v>122</v>
      </c>
      <c r="B29" s="84"/>
      <c r="C29" s="85">
        <f t="shared" si="0"/>
        <v>0</v>
      </c>
      <c r="D29" s="112"/>
      <c r="E29" s="31">
        <f t="shared" si="1"/>
        <v>0</v>
      </c>
      <c r="F29" s="33"/>
      <c r="G29" s="24"/>
      <c r="H29" s="84"/>
      <c r="I29" s="85">
        <f t="shared" si="2"/>
        <v>0</v>
      </c>
      <c r="J29" s="112"/>
      <c r="K29" s="31">
        <f t="shared" si="3"/>
        <v>0</v>
      </c>
      <c r="L29" s="33"/>
      <c r="M29" s="24"/>
      <c r="N29" s="84"/>
      <c r="O29" s="85">
        <f t="shared" si="4"/>
        <v>0</v>
      </c>
      <c r="P29" s="112"/>
      <c r="Q29" s="31">
        <f t="shared" si="5"/>
        <v>0</v>
      </c>
      <c r="R29" s="33"/>
      <c r="S29" s="24"/>
      <c r="T29" s="84"/>
      <c r="U29" s="85">
        <f t="shared" si="6"/>
        <v>0</v>
      </c>
      <c r="V29" s="112"/>
      <c r="W29" s="31">
        <f t="shared" si="38"/>
        <v>0</v>
      </c>
      <c r="X29" s="33"/>
      <c r="Y29" s="24"/>
      <c r="Z29" s="84"/>
      <c r="AA29" s="85">
        <f t="shared" si="40"/>
        <v>0</v>
      </c>
      <c r="AB29" s="112"/>
      <c r="AC29" s="31">
        <f t="shared" si="41"/>
        <v>0</v>
      </c>
      <c r="AD29" s="33"/>
      <c r="AE29" s="24"/>
      <c r="AF29" s="84"/>
      <c r="AG29" s="85">
        <f t="shared" si="42"/>
        <v>0</v>
      </c>
      <c r="AH29" s="112"/>
      <c r="AI29" s="31">
        <f t="shared" si="43"/>
        <v>0</v>
      </c>
      <c r="AJ29" s="33"/>
      <c r="AK29" s="24"/>
      <c r="AL29" s="84"/>
      <c r="AM29" s="85">
        <f t="shared" si="44"/>
        <v>0</v>
      </c>
      <c r="AN29" s="112"/>
      <c r="AO29" s="31">
        <f t="shared" si="45"/>
        <v>0</v>
      </c>
      <c r="AP29" s="33"/>
      <c r="AQ29" s="24"/>
      <c r="AR29" s="84">
        <v>1</v>
      </c>
      <c r="AS29" s="85">
        <f t="shared" ref="AS29:AS36" si="46">AR29/$AR$123</f>
        <v>1.1494252873563218E-3</v>
      </c>
      <c r="AT29" s="35">
        <v>0</v>
      </c>
      <c r="AU29" s="31">
        <f t="shared" ref="AU29:AU36" si="47">AT29/$AT$123</f>
        <v>0</v>
      </c>
      <c r="AV29" s="33">
        <f t="shared" si="17"/>
        <v>0</v>
      </c>
      <c r="AW29" s="24"/>
      <c r="AX29" s="84"/>
      <c r="AY29" s="85"/>
      <c r="AZ29" s="35"/>
      <c r="BA29" s="31"/>
      <c r="BB29" s="33"/>
      <c r="BC29" s="24"/>
      <c r="BD29" s="47"/>
      <c r="BE29" s="88"/>
      <c r="BF29" s="20"/>
      <c r="BG29" s="1"/>
      <c r="BH29" s="2"/>
      <c r="BI29" s="12"/>
      <c r="BJ29" s="77"/>
      <c r="BK29" s="88"/>
      <c r="BL29" s="93"/>
      <c r="BM29" s="1"/>
      <c r="BN29" s="2"/>
    </row>
    <row r="30" spans="1:66" ht="12.75" customHeight="1" x14ac:dyDescent="0.2">
      <c r="A30" s="28" t="s">
        <v>160</v>
      </c>
      <c r="B30" s="84">
        <v>1</v>
      </c>
      <c r="C30" s="85">
        <f t="shared" si="0"/>
        <v>1.2062726176115801E-3</v>
      </c>
      <c r="D30" s="112">
        <v>0</v>
      </c>
      <c r="E30" s="31">
        <f t="shared" si="1"/>
        <v>0</v>
      </c>
      <c r="F30" s="33">
        <f t="shared" ref="F30:F34" si="48">D30/B30</f>
        <v>0</v>
      </c>
      <c r="G30" s="24"/>
      <c r="H30" s="84">
        <v>4</v>
      </c>
      <c r="I30" s="85">
        <f t="shared" si="2"/>
        <v>4.3907793633369925E-3</v>
      </c>
      <c r="J30" s="112">
        <v>1</v>
      </c>
      <c r="K30" s="31">
        <f t="shared" si="3"/>
        <v>5.0251256281407036E-3</v>
      </c>
      <c r="L30" s="33">
        <f t="shared" ref="L30:L35" si="49">J30/H30</f>
        <v>0.25</v>
      </c>
      <c r="M30" s="24"/>
      <c r="N30" s="84">
        <v>1</v>
      </c>
      <c r="O30" s="85">
        <f t="shared" si="4"/>
        <v>1.1428571428571429E-3</v>
      </c>
      <c r="P30" s="112"/>
      <c r="Q30" s="31">
        <f t="shared" si="5"/>
        <v>0</v>
      </c>
      <c r="R30" s="33">
        <f t="shared" ref="R30:R35" si="50">P30/N30</f>
        <v>0</v>
      </c>
      <c r="S30" s="24"/>
      <c r="T30" s="84">
        <v>1</v>
      </c>
      <c r="U30" s="85">
        <f t="shared" si="6"/>
        <v>1.1223344556677891E-3</v>
      </c>
      <c r="V30" s="112">
        <v>0</v>
      </c>
      <c r="W30" s="31">
        <f t="shared" si="38"/>
        <v>0</v>
      </c>
      <c r="X30" s="33">
        <f t="shared" si="22"/>
        <v>0</v>
      </c>
      <c r="Y30" s="24"/>
      <c r="Z30" s="84"/>
      <c r="AA30" s="85">
        <f t="shared" si="40"/>
        <v>0</v>
      </c>
      <c r="AB30" s="112"/>
      <c r="AC30" s="31">
        <f t="shared" si="41"/>
        <v>0</v>
      </c>
      <c r="AD30" s="33"/>
      <c r="AE30" s="24"/>
      <c r="AF30" s="84">
        <v>1</v>
      </c>
      <c r="AG30" s="85">
        <f t="shared" si="42"/>
        <v>1.0989010989010989E-3</v>
      </c>
      <c r="AH30" s="112">
        <v>0</v>
      </c>
      <c r="AI30" s="31">
        <f t="shared" si="43"/>
        <v>0</v>
      </c>
      <c r="AJ30" s="33">
        <f t="shared" ref="AJ30:AJ37" si="51">AH30/AF30</f>
        <v>0</v>
      </c>
      <c r="AK30" s="24"/>
      <c r="AL30" s="84">
        <v>3</v>
      </c>
      <c r="AM30" s="85">
        <f t="shared" si="44"/>
        <v>3.5419126328217238E-3</v>
      </c>
      <c r="AN30" s="112">
        <v>1</v>
      </c>
      <c r="AO30" s="31">
        <f t="shared" si="45"/>
        <v>4.608294930875576E-3</v>
      </c>
      <c r="AP30" s="33">
        <f t="shared" si="25"/>
        <v>0.33333333333333331</v>
      </c>
      <c r="AQ30" s="24"/>
      <c r="AR30" s="84">
        <v>3</v>
      </c>
      <c r="AS30" s="85">
        <f t="shared" si="46"/>
        <v>3.4482758620689655E-3</v>
      </c>
      <c r="AT30" s="35">
        <v>2</v>
      </c>
      <c r="AU30" s="31">
        <f t="shared" si="47"/>
        <v>9.2592592592592587E-3</v>
      </c>
      <c r="AV30" s="33">
        <f t="shared" si="17"/>
        <v>0.66666666666666663</v>
      </c>
      <c r="AW30" s="24"/>
      <c r="AX30" s="84">
        <v>10</v>
      </c>
      <c r="AY30" s="85">
        <f t="shared" ref="AY30:AY35" si="52">AX30/$AX$123</f>
        <v>1.2836970474967908E-2</v>
      </c>
      <c r="AZ30" s="35">
        <v>1</v>
      </c>
      <c r="BA30" s="31">
        <f t="shared" ref="BA30:BA35" si="53">AZ30/$AZ$123</f>
        <v>4.8543689320388345E-3</v>
      </c>
      <c r="BB30" s="33">
        <f t="shared" si="18"/>
        <v>0.1</v>
      </c>
      <c r="BC30" s="24"/>
      <c r="BD30" s="47">
        <v>1</v>
      </c>
      <c r="BE30" s="88">
        <v>1.4164305949008499E-3</v>
      </c>
      <c r="BF30" s="20"/>
      <c r="BG30" s="1"/>
      <c r="BH30" s="2"/>
      <c r="BI30" s="12"/>
      <c r="BJ30" s="77">
        <v>3</v>
      </c>
      <c r="BK30" s="88">
        <v>4.2979942693409743E-3</v>
      </c>
      <c r="BL30" s="93">
        <v>1</v>
      </c>
      <c r="BM30" s="1">
        <v>5.1020408163265311E-3</v>
      </c>
      <c r="BN30" s="2">
        <f>BL30/BJ30</f>
        <v>0.33333333333333331</v>
      </c>
    </row>
    <row r="31" spans="1:66" s="149" customFormat="1" ht="12.75" customHeight="1" x14ac:dyDescent="0.2">
      <c r="A31" s="163" t="s">
        <v>80</v>
      </c>
      <c r="B31" s="132">
        <f>SUM(B25:B30)</f>
        <v>138</v>
      </c>
      <c r="C31" s="133">
        <f t="shared" si="0"/>
        <v>0.16646562123039807</v>
      </c>
      <c r="D31" s="134">
        <f>SUM(D25:D30)</f>
        <v>26</v>
      </c>
      <c r="E31" s="135">
        <f t="shared" si="1"/>
        <v>0.14130434782608695</v>
      </c>
      <c r="F31" s="136">
        <f t="shared" si="48"/>
        <v>0.18840579710144928</v>
      </c>
      <c r="G31" s="137"/>
      <c r="H31" s="132">
        <f>SUM(H25:H30)</f>
        <v>279</v>
      </c>
      <c r="I31" s="133">
        <f t="shared" si="2"/>
        <v>0.3062568605927552</v>
      </c>
      <c r="J31" s="134">
        <f>SUM(J25:J30)</f>
        <v>61</v>
      </c>
      <c r="K31" s="135">
        <f t="shared" si="3"/>
        <v>0.30653266331658291</v>
      </c>
      <c r="L31" s="136">
        <f t="shared" si="49"/>
        <v>0.21863799283154123</v>
      </c>
      <c r="M31" s="137"/>
      <c r="N31" s="132">
        <f>SUM(N25:N30)</f>
        <v>222</v>
      </c>
      <c r="O31" s="133">
        <f t="shared" si="4"/>
        <v>0.25371428571428573</v>
      </c>
      <c r="P31" s="134">
        <f>SUM(P25:P30)</f>
        <v>52</v>
      </c>
      <c r="Q31" s="135">
        <f t="shared" si="5"/>
        <v>0.24644549763033174</v>
      </c>
      <c r="R31" s="136">
        <f t="shared" si="50"/>
        <v>0.23423423423423423</v>
      </c>
      <c r="S31" s="137"/>
      <c r="T31" s="132">
        <f>SUM(T25:T30)</f>
        <v>242</v>
      </c>
      <c r="U31" s="133">
        <f t="shared" si="6"/>
        <v>0.27160493827160492</v>
      </c>
      <c r="V31" s="134">
        <f>SUM(V25:V30)</f>
        <v>43</v>
      </c>
      <c r="W31" s="135">
        <f t="shared" si="38"/>
        <v>0.22164948453608246</v>
      </c>
      <c r="X31" s="136">
        <f t="shared" si="22"/>
        <v>0.17768595041322313</v>
      </c>
      <c r="Y31" s="137"/>
      <c r="Z31" s="132">
        <f>SUM(Z25:Z30)</f>
        <v>199</v>
      </c>
      <c r="AA31" s="133">
        <f t="shared" si="40"/>
        <v>0.19683481701285854</v>
      </c>
      <c r="AB31" s="134">
        <f>SUM(AB25:AB30)</f>
        <v>34</v>
      </c>
      <c r="AC31" s="135">
        <f t="shared" si="41"/>
        <v>0.15813953488372093</v>
      </c>
      <c r="AD31" s="136">
        <f>AB31/Z31</f>
        <v>0.17085427135678391</v>
      </c>
      <c r="AE31" s="137"/>
      <c r="AF31" s="132">
        <f>SUM(AF25:AF30)</f>
        <v>208</v>
      </c>
      <c r="AG31" s="133">
        <f t="shared" si="42"/>
        <v>0.22857142857142856</v>
      </c>
      <c r="AH31" s="134">
        <f>SUM(AH25:AH30)</f>
        <v>34</v>
      </c>
      <c r="AI31" s="135">
        <f t="shared" si="43"/>
        <v>0.18181818181818182</v>
      </c>
      <c r="AJ31" s="136">
        <f>AH31/AF31</f>
        <v>0.16346153846153846</v>
      </c>
      <c r="AK31" s="137"/>
      <c r="AL31" s="132">
        <f>SUM(AL25:AL30)</f>
        <v>122</v>
      </c>
      <c r="AM31" s="133">
        <f t="shared" si="44"/>
        <v>0.14403778040141677</v>
      </c>
      <c r="AN31" s="134">
        <f>SUM(AN25:AN30)</f>
        <v>23</v>
      </c>
      <c r="AO31" s="135">
        <f t="shared" si="45"/>
        <v>0.10599078341013825</v>
      </c>
      <c r="AP31" s="136">
        <f t="shared" si="25"/>
        <v>0.18852459016393441</v>
      </c>
      <c r="AQ31" s="137"/>
      <c r="AR31" s="132">
        <f>SUM(AR25:AR30)</f>
        <v>146</v>
      </c>
      <c r="AS31" s="133">
        <f t="shared" si="46"/>
        <v>0.167816091954023</v>
      </c>
      <c r="AT31" s="138">
        <f>SUM(AT25:AT30)</f>
        <v>35</v>
      </c>
      <c r="AU31" s="135">
        <f t="shared" si="47"/>
        <v>0.16203703703703703</v>
      </c>
      <c r="AV31" s="136">
        <f t="shared" si="17"/>
        <v>0.23972602739726026</v>
      </c>
      <c r="AW31" s="137"/>
      <c r="AX31" s="132">
        <f>SUM(AX25:AX30)</f>
        <v>74</v>
      </c>
      <c r="AY31" s="133">
        <f t="shared" si="52"/>
        <v>9.4993581514762518E-2</v>
      </c>
      <c r="AZ31" s="138">
        <f>SUM(AZ25:AZ30)</f>
        <v>22</v>
      </c>
      <c r="BA31" s="135">
        <f t="shared" si="53"/>
        <v>0.10679611650485436</v>
      </c>
      <c r="BB31" s="136">
        <f t="shared" si="18"/>
        <v>0.29729729729729731</v>
      </c>
      <c r="BC31" s="137"/>
      <c r="BD31" s="139">
        <f>SUM(BD25:BD30)</f>
        <v>53</v>
      </c>
      <c r="BE31" s="140">
        <f>SUM(BE25:BE30)</f>
        <v>7.5054390934844145E-2</v>
      </c>
      <c r="BF31" s="141">
        <f>SUM(BF25:BF30)</f>
        <v>9</v>
      </c>
      <c r="BG31" s="142">
        <f>SUM(BG25:BG30)</f>
        <v>5.7324840764331204E-2</v>
      </c>
      <c r="BH31" s="143">
        <f t="shared" si="26"/>
        <v>0.16981132075471697</v>
      </c>
      <c r="BI31" s="144"/>
      <c r="BJ31" s="150">
        <f>SUM(BJ25:BJ30)</f>
        <v>50</v>
      </c>
      <c r="BK31" s="140">
        <f>SUM(BK25:BK30)</f>
        <v>7.163323782234958E-2</v>
      </c>
      <c r="BL31" s="151">
        <f>SUM(BL25:BL30)</f>
        <v>14</v>
      </c>
      <c r="BM31" s="142">
        <f>SUM(BM25:BM30)</f>
        <v>7.1428571428571438E-2</v>
      </c>
      <c r="BN31" s="143">
        <f t="shared" ref="BN31" si="54">BL31/BJ31</f>
        <v>0.28000000000000003</v>
      </c>
    </row>
    <row r="32" spans="1:66" ht="12.75" customHeight="1" x14ac:dyDescent="0.2">
      <c r="A32" s="28" t="s">
        <v>12</v>
      </c>
      <c r="B32" s="84">
        <v>19</v>
      </c>
      <c r="C32" s="85">
        <f t="shared" si="0"/>
        <v>2.2919179734620022E-2</v>
      </c>
      <c r="D32" s="112">
        <v>4</v>
      </c>
      <c r="E32" s="31">
        <f t="shared" si="1"/>
        <v>2.1739130434782608E-2</v>
      </c>
      <c r="F32" s="33">
        <f t="shared" si="48"/>
        <v>0.21052631578947367</v>
      </c>
      <c r="G32" s="24"/>
      <c r="H32" s="84">
        <v>18</v>
      </c>
      <c r="I32" s="85">
        <f t="shared" si="2"/>
        <v>1.9758507135016465E-2</v>
      </c>
      <c r="J32" s="112">
        <v>5</v>
      </c>
      <c r="K32" s="31">
        <f t="shared" si="3"/>
        <v>2.5125628140703519E-2</v>
      </c>
      <c r="L32" s="33">
        <f t="shared" si="49"/>
        <v>0.27777777777777779</v>
      </c>
      <c r="M32" s="24"/>
      <c r="N32" s="84">
        <v>31</v>
      </c>
      <c r="O32" s="85">
        <f t="shared" si="4"/>
        <v>3.5428571428571427E-2</v>
      </c>
      <c r="P32" s="112">
        <v>6</v>
      </c>
      <c r="Q32" s="31">
        <f t="shared" si="5"/>
        <v>2.843601895734597E-2</v>
      </c>
      <c r="R32" s="33">
        <f t="shared" si="50"/>
        <v>0.19354838709677419</v>
      </c>
      <c r="S32" s="24"/>
      <c r="T32" s="84">
        <v>20</v>
      </c>
      <c r="U32" s="85">
        <f t="shared" si="6"/>
        <v>2.2446689113355778E-2</v>
      </c>
      <c r="V32" s="112">
        <v>6</v>
      </c>
      <c r="W32" s="31">
        <f t="shared" si="38"/>
        <v>3.0927835051546393E-2</v>
      </c>
      <c r="X32" s="33">
        <f t="shared" si="22"/>
        <v>0.3</v>
      </c>
      <c r="Y32" s="24"/>
      <c r="Z32" s="84">
        <v>17</v>
      </c>
      <c r="AA32" s="85">
        <f t="shared" si="40"/>
        <v>1.6815034619188922E-2</v>
      </c>
      <c r="AB32" s="112">
        <v>1</v>
      </c>
      <c r="AC32" s="31">
        <f t="shared" si="41"/>
        <v>4.6511627906976744E-3</v>
      </c>
      <c r="AD32" s="33">
        <f t="shared" ref="AD32:AD35" si="55">AB32/Z32</f>
        <v>5.8823529411764705E-2</v>
      </c>
      <c r="AE32" s="24"/>
      <c r="AF32" s="84">
        <v>28</v>
      </c>
      <c r="AG32" s="85">
        <f t="shared" si="42"/>
        <v>3.0769230769230771E-2</v>
      </c>
      <c r="AH32" s="112">
        <v>5</v>
      </c>
      <c r="AI32" s="31">
        <f t="shared" si="43"/>
        <v>2.6737967914438502E-2</v>
      </c>
      <c r="AJ32" s="33">
        <f t="shared" si="51"/>
        <v>0.17857142857142858</v>
      </c>
      <c r="AK32" s="24"/>
      <c r="AL32" s="84">
        <v>19</v>
      </c>
      <c r="AM32" s="85">
        <f t="shared" si="44"/>
        <v>2.2432113341204249E-2</v>
      </c>
      <c r="AN32" s="112">
        <v>2</v>
      </c>
      <c r="AO32" s="31">
        <f t="shared" si="45"/>
        <v>9.2165898617511521E-3</v>
      </c>
      <c r="AP32" s="33">
        <f t="shared" si="25"/>
        <v>0.10526315789473684</v>
      </c>
      <c r="AQ32" s="24"/>
      <c r="AR32" s="84">
        <v>19</v>
      </c>
      <c r="AS32" s="85">
        <f t="shared" si="46"/>
        <v>2.1839080459770115E-2</v>
      </c>
      <c r="AT32" s="35">
        <v>4</v>
      </c>
      <c r="AU32" s="31">
        <f t="shared" si="47"/>
        <v>1.8518518518518517E-2</v>
      </c>
      <c r="AV32" s="33">
        <f t="shared" si="17"/>
        <v>0.21052631578947367</v>
      </c>
      <c r="AW32" s="24"/>
      <c r="AX32" s="84">
        <v>16</v>
      </c>
      <c r="AY32" s="85">
        <f t="shared" si="52"/>
        <v>2.0539152759948651E-2</v>
      </c>
      <c r="AZ32" s="35">
        <v>3</v>
      </c>
      <c r="BA32" s="31">
        <f t="shared" si="53"/>
        <v>1.4563106796116505E-2</v>
      </c>
      <c r="BB32" s="33">
        <f t="shared" si="18"/>
        <v>0.1875</v>
      </c>
      <c r="BC32" s="24"/>
      <c r="BD32" s="47">
        <v>16</v>
      </c>
      <c r="BE32" s="88">
        <v>2.2662889518413599E-2</v>
      </c>
      <c r="BF32" s="20">
        <v>2</v>
      </c>
      <c r="BG32" s="1">
        <v>1.2738853503184712E-2</v>
      </c>
      <c r="BH32" s="2">
        <f t="shared" si="26"/>
        <v>0.125</v>
      </c>
      <c r="BI32" s="12"/>
      <c r="BJ32" s="77">
        <v>6</v>
      </c>
      <c r="BK32" s="88">
        <v>8.5959885386819486E-3</v>
      </c>
      <c r="BL32" s="93">
        <v>1</v>
      </c>
      <c r="BM32" s="1">
        <v>5.1020408163265311E-3</v>
      </c>
      <c r="BN32" s="2">
        <f t="shared" ref="BN32:BN39" si="56">BL32/BJ32</f>
        <v>0.16666666666666666</v>
      </c>
    </row>
    <row r="33" spans="1:66" ht="12.75" customHeight="1" x14ac:dyDescent="0.2">
      <c r="A33" s="28" t="s">
        <v>13</v>
      </c>
      <c r="B33" s="84">
        <v>12</v>
      </c>
      <c r="C33" s="85">
        <f t="shared" si="0"/>
        <v>1.4475271411338963E-2</v>
      </c>
      <c r="D33" s="112">
        <v>4</v>
      </c>
      <c r="E33" s="31">
        <f t="shared" si="1"/>
        <v>2.1739130434782608E-2</v>
      </c>
      <c r="F33" s="33">
        <f t="shared" si="48"/>
        <v>0.33333333333333331</v>
      </c>
      <c r="G33" s="24"/>
      <c r="H33" s="84">
        <v>9</v>
      </c>
      <c r="I33" s="85">
        <f t="shared" si="2"/>
        <v>9.8792535675082324E-3</v>
      </c>
      <c r="J33" s="112">
        <v>4</v>
      </c>
      <c r="K33" s="31">
        <f t="shared" si="3"/>
        <v>2.0100502512562814E-2</v>
      </c>
      <c r="L33" s="33">
        <f t="shared" si="49"/>
        <v>0.44444444444444442</v>
      </c>
      <c r="M33" s="24"/>
      <c r="N33" s="84">
        <v>19</v>
      </c>
      <c r="O33" s="85">
        <f t="shared" si="4"/>
        <v>2.1714285714285714E-2</v>
      </c>
      <c r="P33" s="112">
        <v>9</v>
      </c>
      <c r="Q33" s="31">
        <f t="shared" si="5"/>
        <v>4.2654028436018961E-2</v>
      </c>
      <c r="R33" s="33">
        <f t="shared" si="50"/>
        <v>0.47368421052631576</v>
      </c>
      <c r="S33" s="24"/>
      <c r="T33" s="84">
        <v>11</v>
      </c>
      <c r="U33" s="85">
        <f t="shared" si="6"/>
        <v>1.2345679012345678E-2</v>
      </c>
      <c r="V33" s="112">
        <v>3</v>
      </c>
      <c r="W33" s="31">
        <f t="shared" si="38"/>
        <v>1.5463917525773196E-2</v>
      </c>
      <c r="X33" s="33">
        <f t="shared" si="22"/>
        <v>0.27272727272727271</v>
      </c>
      <c r="Y33" s="24"/>
      <c r="Z33" s="84">
        <v>17</v>
      </c>
      <c r="AA33" s="85">
        <f t="shared" si="40"/>
        <v>1.6815034619188922E-2</v>
      </c>
      <c r="AB33" s="112">
        <v>1</v>
      </c>
      <c r="AC33" s="31">
        <f t="shared" si="41"/>
        <v>4.6511627906976744E-3</v>
      </c>
      <c r="AD33" s="33">
        <f t="shared" si="55"/>
        <v>5.8823529411764705E-2</v>
      </c>
      <c r="AE33" s="24"/>
      <c r="AF33" s="84">
        <v>15</v>
      </c>
      <c r="AG33" s="85">
        <f t="shared" si="42"/>
        <v>1.6483516483516484E-2</v>
      </c>
      <c r="AH33" s="112">
        <v>2</v>
      </c>
      <c r="AI33" s="31">
        <f t="shared" si="43"/>
        <v>1.06951871657754E-2</v>
      </c>
      <c r="AJ33" s="33">
        <f t="shared" si="51"/>
        <v>0.13333333333333333</v>
      </c>
      <c r="AK33" s="24"/>
      <c r="AL33" s="84">
        <v>9</v>
      </c>
      <c r="AM33" s="85">
        <f t="shared" si="44"/>
        <v>1.0625737898465172E-2</v>
      </c>
      <c r="AN33" s="112">
        <v>4</v>
      </c>
      <c r="AO33" s="31">
        <f t="shared" si="45"/>
        <v>1.8433179723502304E-2</v>
      </c>
      <c r="AP33" s="33">
        <f t="shared" si="25"/>
        <v>0.44444444444444442</v>
      </c>
      <c r="AQ33" s="24"/>
      <c r="AR33" s="84">
        <v>17</v>
      </c>
      <c r="AS33" s="85">
        <f t="shared" si="46"/>
        <v>1.9540229885057471E-2</v>
      </c>
      <c r="AT33" s="35">
        <v>2</v>
      </c>
      <c r="AU33" s="31">
        <f t="shared" si="47"/>
        <v>9.2592592592592587E-3</v>
      </c>
      <c r="AV33" s="33">
        <f t="shared" si="17"/>
        <v>0.11764705882352941</v>
      </c>
      <c r="AW33" s="24"/>
      <c r="AX33" s="84">
        <v>11</v>
      </c>
      <c r="AY33" s="85">
        <f t="shared" si="52"/>
        <v>1.4120667522464698E-2</v>
      </c>
      <c r="AZ33" s="35">
        <v>1</v>
      </c>
      <c r="BA33" s="31">
        <f t="shared" si="53"/>
        <v>4.8543689320388345E-3</v>
      </c>
      <c r="BB33" s="33">
        <f t="shared" si="18"/>
        <v>9.0909090909090912E-2</v>
      </c>
      <c r="BC33" s="24"/>
      <c r="BD33" s="47">
        <v>7</v>
      </c>
      <c r="BE33" s="88">
        <v>9.9150141643059488E-3</v>
      </c>
      <c r="BF33" s="20">
        <v>2</v>
      </c>
      <c r="BG33" s="1">
        <v>1.2738853503184712E-2</v>
      </c>
      <c r="BH33" s="2">
        <f t="shared" si="26"/>
        <v>0.2857142857142857</v>
      </c>
      <c r="BI33" s="12"/>
      <c r="BJ33" s="77">
        <v>5</v>
      </c>
      <c r="BK33" s="88">
        <v>7.1633237822349575E-3</v>
      </c>
      <c r="BL33" s="93">
        <v>2</v>
      </c>
      <c r="BM33" s="1">
        <v>1.0204081632653062E-2</v>
      </c>
      <c r="BN33" s="2">
        <f t="shared" si="56"/>
        <v>0.4</v>
      </c>
    </row>
    <row r="34" spans="1:66" ht="12.75" customHeight="1" x14ac:dyDescent="0.2">
      <c r="A34" s="28" t="s">
        <v>161</v>
      </c>
      <c r="B34" s="84">
        <v>1</v>
      </c>
      <c r="C34" s="85">
        <f t="shared" si="0"/>
        <v>1.2062726176115801E-3</v>
      </c>
      <c r="D34" s="112">
        <v>0</v>
      </c>
      <c r="E34" s="31">
        <f t="shared" si="1"/>
        <v>0</v>
      </c>
      <c r="F34" s="33">
        <f t="shared" si="48"/>
        <v>0</v>
      </c>
      <c r="G34" s="24"/>
      <c r="H34" s="84"/>
      <c r="I34" s="85">
        <f t="shared" si="2"/>
        <v>0</v>
      </c>
      <c r="J34" s="112"/>
      <c r="K34" s="31">
        <f t="shared" si="3"/>
        <v>0</v>
      </c>
      <c r="L34" s="33"/>
      <c r="M34" s="24"/>
      <c r="N34" s="84">
        <v>2</v>
      </c>
      <c r="O34" s="85">
        <f t="shared" si="4"/>
        <v>2.2857142857142859E-3</v>
      </c>
      <c r="P34" s="112">
        <v>1</v>
      </c>
      <c r="Q34" s="31">
        <f t="shared" si="5"/>
        <v>4.7393364928909956E-3</v>
      </c>
      <c r="R34" s="33">
        <f t="shared" si="50"/>
        <v>0.5</v>
      </c>
      <c r="S34" s="24"/>
      <c r="T34" s="84">
        <v>1</v>
      </c>
      <c r="U34" s="85">
        <f t="shared" si="6"/>
        <v>1.1223344556677891E-3</v>
      </c>
      <c r="V34" s="112">
        <v>0</v>
      </c>
      <c r="W34" s="31">
        <f t="shared" si="38"/>
        <v>0</v>
      </c>
      <c r="X34" s="33">
        <f t="shared" si="22"/>
        <v>0</v>
      </c>
      <c r="Y34" s="24"/>
      <c r="Z34" s="84">
        <v>1</v>
      </c>
      <c r="AA34" s="85">
        <f t="shared" si="40"/>
        <v>9.8911968348170125E-4</v>
      </c>
      <c r="AB34" s="112"/>
      <c r="AC34" s="31">
        <f t="shared" si="41"/>
        <v>0</v>
      </c>
      <c r="AD34" s="33">
        <f t="shared" si="55"/>
        <v>0</v>
      </c>
      <c r="AE34" s="24"/>
      <c r="AF34" s="84">
        <v>1</v>
      </c>
      <c r="AG34" s="85">
        <f t="shared" si="42"/>
        <v>1.0989010989010989E-3</v>
      </c>
      <c r="AH34" s="112">
        <v>0</v>
      </c>
      <c r="AI34" s="31">
        <f t="shared" si="43"/>
        <v>0</v>
      </c>
      <c r="AJ34" s="33">
        <f t="shared" si="51"/>
        <v>0</v>
      </c>
      <c r="AK34" s="24"/>
      <c r="AL34" s="84">
        <v>2</v>
      </c>
      <c r="AM34" s="85">
        <f t="shared" si="44"/>
        <v>2.3612750885478157E-3</v>
      </c>
      <c r="AN34" s="112">
        <v>0</v>
      </c>
      <c r="AO34" s="31">
        <f t="shared" si="45"/>
        <v>0</v>
      </c>
      <c r="AP34" s="33">
        <f t="shared" si="25"/>
        <v>0</v>
      </c>
      <c r="AQ34" s="24"/>
      <c r="AR34" s="84">
        <v>3</v>
      </c>
      <c r="AS34" s="85">
        <f t="shared" si="46"/>
        <v>3.4482758620689655E-3</v>
      </c>
      <c r="AT34" s="35"/>
      <c r="AU34" s="31">
        <f t="shared" si="47"/>
        <v>0</v>
      </c>
      <c r="AV34" s="33">
        <f t="shared" si="17"/>
        <v>0</v>
      </c>
      <c r="AW34" s="24"/>
      <c r="AX34" s="84">
        <v>3</v>
      </c>
      <c r="AY34" s="85">
        <f t="shared" si="52"/>
        <v>3.8510911424903724E-3</v>
      </c>
      <c r="AZ34" s="35">
        <v>1</v>
      </c>
      <c r="BA34" s="31">
        <f t="shared" si="53"/>
        <v>4.8543689320388345E-3</v>
      </c>
      <c r="BB34" s="33">
        <f t="shared" si="18"/>
        <v>0.33333333333333331</v>
      </c>
      <c r="BC34" s="24"/>
      <c r="BD34" s="47">
        <v>1</v>
      </c>
      <c r="BE34" s="88">
        <v>1.4164305949008499E-3</v>
      </c>
      <c r="BF34" s="39"/>
      <c r="BG34" s="1"/>
      <c r="BH34" s="2">
        <f t="shared" si="26"/>
        <v>0</v>
      </c>
      <c r="BI34" s="12"/>
      <c r="BJ34" s="77">
        <v>1</v>
      </c>
      <c r="BK34" s="88">
        <v>1.4326647564469914E-3</v>
      </c>
      <c r="BL34" s="93"/>
      <c r="BM34" s="1"/>
      <c r="BN34" s="2">
        <f t="shared" si="56"/>
        <v>0</v>
      </c>
    </row>
    <row r="35" spans="1:66" ht="12.75" customHeight="1" x14ac:dyDescent="0.2">
      <c r="A35" s="28" t="s">
        <v>75</v>
      </c>
      <c r="B35" s="84">
        <v>10</v>
      </c>
      <c r="C35" s="85">
        <f t="shared" si="0"/>
        <v>1.2062726176115802E-2</v>
      </c>
      <c r="D35" s="112">
        <v>0</v>
      </c>
      <c r="E35" s="31">
        <f t="shared" si="1"/>
        <v>0</v>
      </c>
      <c r="F35" s="33">
        <f t="shared" ref="F35" si="57">D35/B35</f>
        <v>0</v>
      </c>
      <c r="G35" s="24"/>
      <c r="H35" s="84">
        <v>19</v>
      </c>
      <c r="I35" s="85">
        <f t="shared" si="2"/>
        <v>2.0856201975850714E-2</v>
      </c>
      <c r="J35" s="112">
        <v>5</v>
      </c>
      <c r="K35" s="31">
        <f t="shared" si="3"/>
        <v>2.5125628140703519E-2</v>
      </c>
      <c r="L35" s="33">
        <f t="shared" si="49"/>
        <v>0.26315789473684209</v>
      </c>
      <c r="M35" s="24"/>
      <c r="N35" s="84">
        <v>8</v>
      </c>
      <c r="O35" s="85">
        <f t="shared" si="4"/>
        <v>9.1428571428571435E-3</v>
      </c>
      <c r="P35" s="112"/>
      <c r="Q35" s="31">
        <f t="shared" si="5"/>
        <v>0</v>
      </c>
      <c r="R35" s="33">
        <f t="shared" si="50"/>
        <v>0</v>
      </c>
      <c r="S35" s="24"/>
      <c r="T35" s="84">
        <v>5</v>
      </c>
      <c r="U35" s="85">
        <f t="shared" si="6"/>
        <v>5.6116722783389446E-3</v>
      </c>
      <c r="V35" s="112">
        <v>1</v>
      </c>
      <c r="W35" s="31">
        <f t="shared" si="38"/>
        <v>5.1546391752577319E-3</v>
      </c>
      <c r="X35" s="33">
        <f t="shared" si="22"/>
        <v>0.2</v>
      </c>
      <c r="Y35" s="24"/>
      <c r="Z35" s="84">
        <v>4</v>
      </c>
      <c r="AA35" s="85">
        <f t="shared" si="40"/>
        <v>3.956478733926805E-3</v>
      </c>
      <c r="AB35" s="112"/>
      <c r="AC35" s="31">
        <f t="shared" si="41"/>
        <v>0</v>
      </c>
      <c r="AD35" s="33">
        <f t="shared" si="55"/>
        <v>0</v>
      </c>
      <c r="AE35" s="24"/>
      <c r="AF35" s="84">
        <v>5</v>
      </c>
      <c r="AG35" s="85">
        <f t="shared" si="42"/>
        <v>5.4945054945054949E-3</v>
      </c>
      <c r="AH35" s="112">
        <v>0</v>
      </c>
      <c r="AI35" s="31">
        <f t="shared" si="43"/>
        <v>0</v>
      </c>
      <c r="AJ35" s="33">
        <f t="shared" si="51"/>
        <v>0</v>
      </c>
      <c r="AK35" s="24"/>
      <c r="AL35" s="84">
        <v>1</v>
      </c>
      <c r="AM35" s="85">
        <f t="shared" si="44"/>
        <v>1.1806375442739079E-3</v>
      </c>
      <c r="AN35" s="112">
        <v>0</v>
      </c>
      <c r="AO35" s="31">
        <f t="shared" si="45"/>
        <v>0</v>
      </c>
      <c r="AP35" s="33">
        <f t="shared" si="25"/>
        <v>0</v>
      </c>
      <c r="AQ35" s="24"/>
      <c r="AR35" s="84">
        <v>2</v>
      </c>
      <c r="AS35" s="85">
        <f t="shared" si="46"/>
        <v>2.2988505747126436E-3</v>
      </c>
      <c r="AT35" s="35"/>
      <c r="AU35" s="31">
        <f t="shared" si="47"/>
        <v>0</v>
      </c>
      <c r="AV35" s="33">
        <f t="shared" si="17"/>
        <v>0</v>
      </c>
      <c r="AW35" s="24"/>
      <c r="AX35" s="84">
        <v>1</v>
      </c>
      <c r="AY35" s="85">
        <f t="shared" si="52"/>
        <v>1.2836970474967907E-3</v>
      </c>
      <c r="AZ35" s="35"/>
      <c r="BA35" s="31">
        <f t="shared" si="53"/>
        <v>0</v>
      </c>
      <c r="BB35" s="33">
        <f t="shared" si="18"/>
        <v>0</v>
      </c>
      <c r="BC35" s="24"/>
      <c r="BD35" s="47"/>
      <c r="BE35" s="88"/>
      <c r="BF35" s="39"/>
      <c r="BG35" s="1"/>
      <c r="BH35" s="2"/>
      <c r="BI35" s="12"/>
      <c r="BJ35" s="77">
        <v>1</v>
      </c>
      <c r="BK35" s="88">
        <v>1.4326647564469914E-3</v>
      </c>
      <c r="BL35" s="93"/>
      <c r="BM35" s="1"/>
      <c r="BN35" s="2">
        <f t="shared" si="56"/>
        <v>0</v>
      </c>
    </row>
    <row r="36" spans="1:66" ht="12.75" customHeight="1" x14ac:dyDescent="0.2">
      <c r="A36" s="28" t="s">
        <v>106</v>
      </c>
      <c r="B36" s="84"/>
      <c r="C36" s="85">
        <f t="shared" si="0"/>
        <v>0</v>
      </c>
      <c r="D36" s="112"/>
      <c r="E36" s="31">
        <f t="shared" si="1"/>
        <v>0</v>
      </c>
      <c r="F36" s="33"/>
      <c r="G36" s="24"/>
      <c r="H36" s="84"/>
      <c r="I36" s="85">
        <f t="shared" si="2"/>
        <v>0</v>
      </c>
      <c r="J36" s="112"/>
      <c r="K36" s="31">
        <f t="shared" si="3"/>
        <v>0</v>
      </c>
      <c r="L36" s="33"/>
      <c r="M36" s="24"/>
      <c r="N36" s="84"/>
      <c r="O36" s="85">
        <f t="shared" si="4"/>
        <v>0</v>
      </c>
      <c r="P36" s="112"/>
      <c r="Q36" s="31">
        <f t="shared" si="5"/>
        <v>0</v>
      </c>
      <c r="R36" s="33"/>
      <c r="S36" s="24"/>
      <c r="T36" s="84"/>
      <c r="U36" s="85">
        <f t="shared" si="6"/>
        <v>0</v>
      </c>
      <c r="V36" s="112"/>
      <c r="W36" s="31">
        <f t="shared" si="38"/>
        <v>0</v>
      </c>
      <c r="X36" s="33"/>
      <c r="Y36" s="24"/>
      <c r="Z36" s="84"/>
      <c r="AA36" s="85">
        <f t="shared" si="40"/>
        <v>0</v>
      </c>
      <c r="AB36" s="112"/>
      <c r="AC36" s="31">
        <f t="shared" si="41"/>
        <v>0</v>
      </c>
      <c r="AD36" s="33"/>
      <c r="AE36" s="24"/>
      <c r="AF36" s="84"/>
      <c r="AG36" s="85">
        <f t="shared" si="42"/>
        <v>0</v>
      </c>
      <c r="AH36" s="112"/>
      <c r="AI36" s="31">
        <f t="shared" si="43"/>
        <v>0</v>
      </c>
      <c r="AJ36" s="33"/>
      <c r="AK36" s="24"/>
      <c r="AL36" s="84"/>
      <c r="AM36" s="85">
        <f t="shared" si="44"/>
        <v>0</v>
      </c>
      <c r="AN36" s="112"/>
      <c r="AO36" s="31">
        <f t="shared" si="45"/>
        <v>0</v>
      </c>
      <c r="AP36" s="33"/>
      <c r="AQ36" s="24"/>
      <c r="AR36" s="84">
        <v>1</v>
      </c>
      <c r="AS36" s="85">
        <f t="shared" si="46"/>
        <v>1.1494252873563218E-3</v>
      </c>
      <c r="AT36" s="35">
        <v>1</v>
      </c>
      <c r="AU36" s="31">
        <f t="shared" si="47"/>
        <v>4.6296296296296294E-3</v>
      </c>
      <c r="AV36" s="33">
        <f t="shared" si="17"/>
        <v>1</v>
      </c>
      <c r="AW36" s="24"/>
      <c r="AX36" s="84"/>
      <c r="AY36" s="85"/>
      <c r="AZ36" s="35"/>
      <c r="BA36" s="31"/>
      <c r="BB36" s="33"/>
      <c r="BC36" s="24"/>
      <c r="BD36" s="47"/>
      <c r="BE36" s="88"/>
      <c r="BF36" s="39"/>
      <c r="BG36" s="1"/>
      <c r="BH36" s="2"/>
      <c r="BI36" s="12"/>
      <c r="BJ36" s="77"/>
      <c r="BK36" s="88"/>
      <c r="BL36" s="93"/>
      <c r="BM36" s="1"/>
      <c r="BN36" s="2"/>
    </row>
    <row r="37" spans="1:66" ht="12.75" customHeight="1" x14ac:dyDescent="0.2">
      <c r="A37" s="28" t="s">
        <v>134</v>
      </c>
      <c r="B37" s="84">
        <v>2</v>
      </c>
      <c r="C37" s="85">
        <f t="shared" ref="C37:C68" si="58">B37/$B$123</f>
        <v>2.4125452352231603E-3</v>
      </c>
      <c r="D37" s="112">
        <v>1</v>
      </c>
      <c r="E37" s="31">
        <f t="shared" ref="E37:E68" si="59">D37/$D$123</f>
        <v>5.434782608695652E-3</v>
      </c>
      <c r="F37" s="33">
        <f t="shared" ref="F37" si="60">D37/B37</f>
        <v>0.5</v>
      </c>
      <c r="G37" s="24"/>
      <c r="H37" s="84">
        <v>8</v>
      </c>
      <c r="I37" s="85">
        <f t="shared" si="2"/>
        <v>8.7815587266739849E-3</v>
      </c>
      <c r="J37" s="112">
        <v>3</v>
      </c>
      <c r="K37" s="31">
        <f t="shared" si="3"/>
        <v>1.507537688442211E-2</v>
      </c>
      <c r="L37" s="33">
        <f t="shared" ref="L37" si="61">J37/H37</f>
        <v>0.375</v>
      </c>
      <c r="M37" s="24"/>
      <c r="N37" s="84">
        <v>2</v>
      </c>
      <c r="O37" s="85">
        <f t="shared" si="4"/>
        <v>2.2857142857142859E-3</v>
      </c>
      <c r="P37" s="112">
        <v>1</v>
      </c>
      <c r="Q37" s="31">
        <f t="shared" si="5"/>
        <v>4.7393364928909956E-3</v>
      </c>
      <c r="R37" s="33">
        <f t="shared" ref="R37" si="62">P37/N37</f>
        <v>0.5</v>
      </c>
      <c r="S37" s="24"/>
      <c r="T37" s="84">
        <v>1</v>
      </c>
      <c r="U37" s="85">
        <f t="shared" si="6"/>
        <v>1.1223344556677891E-3</v>
      </c>
      <c r="V37" s="112">
        <v>0</v>
      </c>
      <c r="W37" s="31">
        <f t="shared" si="38"/>
        <v>0</v>
      </c>
      <c r="X37" s="33">
        <f t="shared" si="22"/>
        <v>0</v>
      </c>
      <c r="Y37" s="24"/>
      <c r="Z37" s="84"/>
      <c r="AA37" s="85">
        <f t="shared" si="40"/>
        <v>0</v>
      </c>
      <c r="AB37" s="112"/>
      <c r="AC37" s="31">
        <f t="shared" si="41"/>
        <v>0</v>
      </c>
      <c r="AD37" s="33"/>
      <c r="AE37" s="24"/>
      <c r="AF37" s="84">
        <v>2</v>
      </c>
      <c r="AG37" s="85">
        <f t="shared" si="42"/>
        <v>2.1978021978021978E-3</v>
      </c>
      <c r="AH37" s="112">
        <v>0</v>
      </c>
      <c r="AI37" s="31">
        <f t="shared" si="43"/>
        <v>0</v>
      </c>
      <c r="AJ37" s="33">
        <f t="shared" si="51"/>
        <v>0</v>
      </c>
      <c r="AK37" s="24"/>
      <c r="AL37" s="84"/>
      <c r="AM37" s="85"/>
      <c r="AN37" s="112"/>
      <c r="AO37" s="31"/>
      <c r="AP37" s="33"/>
      <c r="AQ37" s="24"/>
      <c r="AR37" s="84"/>
      <c r="AS37" s="85"/>
      <c r="AT37" s="35"/>
      <c r="AU37" s="31"/>
      <c r="AV37" s="33"/>
      <c r="AW37" s="24"/>
      <c r="AX37" s="84"/>
      <c r="AY37" s="85"/>
      <c r="AZ37" s="35"/>
      <c r="BA37" s="31"/>
      <c r="BB37" s="33"/>
      <c r="BC37" s="24"/>
      <c r="BD37" s="47"/>
      <c r="BE37" s="88"/>
      <c r="BF37" s="39"/>
      <c r="BG37" s="1"/>
      <c r="BH37" s="2"/>
      <c r="BI37" s="12"/>
      <c r="BJ37" s="77"/>
      <c r="BK37" s="88"/>
      <c r="BL37" s="93"/>
      <c r="BM37" s="1"/>
      <c r="BN37" s="2"/>
    </row>
    <row r="38" spans="1:66" ht="12.75" customHeight="1" x14ac:dyDescent="0.2">
      <c r="A38" s="28" t="s">
        <v>14</v>
      </c>
      <c r="B38" s="84"/>
      <c r="C38" s="85">
        <f t="shared" si="58"/>
        <v>0</v>
      </c>
      <c r="D38" s="112"/>
      <c r="E38" s="31">
        <f t="shared" si="59"/>
        <v>0</v>
      </c>
      <c r="F38" s="33"/>
      <c r="G38" s="24"/>
      <c r="H38" s="84"/>
      <c r="I38" s="85">
        <f t="shared" si="2"/>
        <v>0</v>
      </c>
      <c r="J38" s="112"/>
      <c r="K38" s="31">
        <f t="shared" si="3"/>
        <v>0</v>
      </c>
      <c r="L38" s="33"/>
      <c r="M38" s="24"/>
      <c r="N38" s="84"/>
      <c r="O38" s="85">
        <f t="shared" si="4"/>
        <v>0</v>
      </c>
      <c r="P38" s="112"/>
      <c r="Q38" s="31">
        <f t="shared" si="5"/>
        <v>0</v>
      </c>
      <c r="R38" s="33"/>
      <c r="S38" s="24"/>
      <c r="T38" s="84"/>
      <c r="U38" s="85">
        <f t="shared" si="6"/>
        <v>0</v>
      </c>
      <c r="V38" s="112"/>
      <c r="W38" s="31">
        <f t="shared" si="38"/>
        <v>0</v>
      </c>
      <c r="X38" s="33"/>
      <c r="Y38" s="24"/>
      <c r="Z38" s="84"/>
      <c r="AA38" s="85">
        <f t="shared" si="40"/>
        <v>0</v>
      </c>
      <c r="AB38" s="112"/>
      <c r="AC38" s="31">
        <f t="shared" si="41"/>
        <v>0</v>
      </c>
      <c r="AD38" s="33"/>
      <c r="AE38" s="24"/>
      <c r="AF38" s="84"/>
      <c r="AG38" s="85">
        <f t="shared" si="42"/>
        <v>0</v>
      </c>
      <c r="AH38" s="112"/>
      <c r="AI38" s="31">
        <f t="shared" si="43"/>
        <v>0</v>
      </c>
      <c r="AJ38" s="33"/>
      <c r="AK38" s="24"/>
      <c r="AL38" s="84">
        <v>3</v>
      </c>
      <c r="AM38" s="85">
        <f>AL38/$AL$123</f>
        <v>3.5419126328217238E-3</v>
      </c>
      <c r="AN38" s="112">
        <v>1</v>
      </c>
      <c r="AO38" s="31">
        <f>AN38/$AN$123</f>
        <v>4.608294930875576E-3</v>
      </c>
      <c r="AP38" s="33"/>
      <c r="AQ38" s="24"/>
      <c r="AR38" s="84"/>
      <c r="AS38" s="85">
        <f>AR38/$AR$123</f>
        <v>0</v>
      </c>
      <c r="AT38" s="35"/>
      <c r="AU38" s="31">
        <f>AT38/$AT$123</f>
        <v>0</v>
      </c>
      <c r="AV38" s="33"/>
      <c r="AW38" s="24"/>
      <c r="AX38" s="84">
        <v>6</v>
      </c>
      <c r="AY38" s="85">
        <f>AX38/$AX$123</f>
        <v>7.7021822849807449E-3</v>
      </c>
      <c r="AZ38" s="35">
        <v>1</v>
      </c>
      <c r="BA38" s="31">
        <f>AZ38/$AZ$123</f>
        <v>4.8543689320388345E-3</v>
      </c>
      <c r="BB38" s="33">
        <f t="shared" si="18"/>
        <v>0.16666666666666666</v>
      </c>
      <c r="BC38" s="24"/>
      <c r="BD38" s="47">
        <v>2</v>
      </c>
      <c r="BE38" s="88">
        <v>2.8328611898016999E-3</v>
      </c>
      <c r="BF38" s="20">
        <v>1</v>
      </c>
      <c r="BG38" s="1">
        <v>6.3694267515923561E-3</v>
      </c>
      <c r="BH38" s="2">
        <f t="shared" si="26"/>
        <v>0.5</v>
      </c>
      <c r="BI38" s="12"/>
      <c r="BJ38" s="77">
        <v>2</v>
      </c>
      <c r="BK38" s="88">
        <v>2.8653295128939827E-3</v>
      </c>
      <c r="BL38" s="93">
        <v>1</v>
      </c>
      <c r="BM38" s="1">
        <v>5.1020408163265311E-3</v>
      </c>
      <c r="BN38" s="2">
        <f t="shared" si="56"/>
        <v>0.5</v>
      </c>
    </row>
    <row r="39" spans="1:66" ht="12.75" customHeight="1" x14ac:dyDescent="0.2">
      <c r="A39" s="28" t="s">
        <v>76</v>
      </c>
      <c r="B39" s="84"/>
      <c r="C39" s="85">
        <f t="shared" si="58"/>
        <v>0</v>
      </c>
      <c r="D39" s="112"/>
      <c r="E39" s="31">
        <f t="shared" si="59"/>
        <v>0</v>
      </c>
      <c r="F39" s="33"/>
      <c r="G39" s="24"/>
      <c r="H39" s="84"/>
      <c r="I39" s="85">
        <f t="shared" si="2"/>
        <v>0</v>
      </c>
      <c r="J39" s="112"/>
      <c r="K39" s="31">
        <f t="shared" si="3"/>
        <v>0</v>
      </c>
      <c r="L39" s="33"/>
      <c r="M39" s="24"/>
      <c r="N39" s="84">
        <v>6</v>
      </c>
      <c r="O39" s="85">
        <f t="shared" si="4"/>
        <v>6.8571428571428568E-3</v>
      </c>
      <c r="P39" s="112">
        <v>3</v>
      </c>
      <c r="Q39" s="31">
        <f t="shared" si="5"/>
        <v>1.4218009478672985E-2</v>
      </c>
      <c r="R39" s="33">
        <f t="shared" ref="R39:R49" si="63">P39/N39</f>
        <v>0.5</v>
      </c>
      <c r="S39" s="24"/>
      <c r="T39" s="84">
        <v>8</v>
      </c>
      <c r="U39" s="85">
        <f t="shared" si="6"/>
        <v>8.9786756453423128E-3</v>
      </c>
      <c r="V39" s="112">
        <v>2</v>
      </c>
      <c r="W39" s="31">
        <f t="shared" si="38"/>
        <v>1.0309278350515464E-2</v>
      </c>
      <c r="X39" s="33">
        <f t="shared" si="22"/>
        <v>0.25</v>
      </c>
      <c r="Y39" s="24"/>
      <c r="Z39" s="84">
        <v>3</v>
      </c>
      <c r="AA39" s="85">
        <f t="shared" si="40"/>
        <v>2.967359050445104E-3</v>
      </c>
      <c r="AB39" s="112">
        <v>2</v>
      </c>
      <c r="AC39" s="31">
        <f t="shared" si="41"/>
        <v>9.3023255813953487E-3</v>
      </c>
      <c r="AD39" s="33">
        <f t="shared" ref="AD39:AD49" si="64">AB39/Z39</f>
        <v>0.66666666666666663</v>
      </c>
      <c r="AE39" s="24"/>
      <c r="AF39" s="84">
        <v>7</v>
      </c>
      <c r="AG39" s="85">
        <f t="shared" si="42"/>
        <v>7.6923076923076927E-3</v>
      </c>
      <c r="AH39" s="112">
        <v>2</v>
      </c>
      <c r="AI39" s="31">
        <f t="shared" si="43"/>
        <v>1.06951871657754E-2</v>
      </c>
      <c r="AJ39" s="33">
        <f t="shared" ref="AJ39:AJ55" si="65">AH39/AF39</f>
        <v>0.2857142857142857</v>
      </c>
      <c r="AK39" s="24"/>
      <c r="AL39" s="84">
        <v>9</v>
      </c>
      <c r="AM39" s="85">
        <f>AL39/$AL$123</f>
        <v>1.0625737898465172E-2</v>
      </c>
      <c r="AN39" s="112">
        <v>2</v>
      </c>
      <c r="AO39" s="31">
        <f>AN39/$AN$123</f>
        <v>9.2165898617511521E-3</v>
      </c>
      <c r="AP39" s="33">
        <f t="shared" ref="AP39:AP49" si="66">AN39/AL39</f>
        <v>0.22222222222222221</v>
      </c>
      <c r="AQ39" s="24"/>
      <c r="AR39" s="84">
        <v>8</v>
      </c>
      <c r="AS39" s="85">
        <f>AR39/$AR$123</f>
        <v>9.1954022988505746E-3</v>
      </c>
      <c r="AT39" s="35">
        <v>3</v>
      </c>
      <c r="AU39" s="31">
        <f>AT39/$AT$123</f>
        <v>1.3888888888888888E-2</v>
      </c>
      <c r="AV39" s="33">
        <f t="shared" si="17"/>
        <v>0.375</v>
      </c>
      <c r="AW39" s="24"/>
      <c r="AX39" s="84"/>
      <c r="AY39" s="85">
        <f>AX39/$AX$123</f>
        <v>0</v>
      </c>
      <c r="AZ39" s="35"/>
      <c r="BA39" s="31">
        <f>AZ39/$AZ$123</f>
        <v>0</v>
      </c>
      <c r="BB39" s="33"/>
      <c r="BC39" s="24"/>
      <c r="BD39" s="47"/>
      <c r="BE39" s="88"/>
      <c r="BF39" s="20"/>
      <c r="BG39" s="1"/>
      <c r="BH39" s="2"/>
      <c r="BI39" s="12"/>
      <c r="BJ39" s="77">
        <v>1</v>
      </c>
      <c r="BK39" s="88">
        <v>1.4326647564469914E-3</v>
      </c>
      <c r="BL39" s="93">
        <v>1</v>
      </c>
      <c r="BM39" s="1">
        <v>5.1020408163265311E-3</v>
      </c>
      <c r="BN39" s="2">
        <f t="shared" si="56"/>
        <v>1</v>
      </c>
    </row>
    <row r="40" spans="1:66" s="149" customFormat="1" x14ac:dyDescent="0.2">
      <c r="A40" s="163" t="s">
        <v>59</v>
      </c>
      <c r="B40" s="132">
        <f>SUM(B32:B39)</f>
        <v>44</v>
      </c>
      <c r="C40" s="133">
        <f t="shared" si="58"/>
        <v>5.3075995174909532E-2</v>
      </c>
      <c r="D40" s="134">
        <f>SUM(D32:D39)</f>
        <v>9</v>
      </c>
      <c r="E40" s="135">
        <f t="shared" si="59"/>
        <v>4.8913043478260872E-2</v>
      </c>
      <c r="F40" s="136">
        <f t="shared" ref="F40:F51" si="67">D40/B40</f>
        <v>0.20454545454545456</v>
      </c>
      <c r="G40" s="137"/>
      <c r="H40" s="132">
        <f>SUM(H32:H39)</f>
        <v>54</v>
      </c>
      <c r="I40" s="133">
        <f t="shared" si="2"/>
        <v>5.9275521405049394E-2</v>
      </c>
      <c r="J40" s="134">
        <f>SUM(J32:J39)</f>
        <v>17</v>
      </c>
      <c r="K40" s="135">
        <f t="shared" si="3"/>
        <v>8.5427135678391955E-2</v>
      </c>
      <c r="L40" s="136">
        <f t="shared" ref="L40:L49" si="68">J40/H40</f>
        <v>0.31481481481481483</v>
      </c>
      <c r="M40" s="137"/>
      <c r="N40" s="132">
        <f>SUM(N32:N39)</f>
        <v>68</v>
      </c>
      <c r="O40" s="133">
        <f t="shared" si="4"/>
        <v>7.7714285714285708E-2</v>
      </c>
      <c r="P40" s="134">
        <f>SUM(P32:P39)</f>
        <v>20</v>
      </c>
      <c r="Q40" s="135">
        <f t="shared" si="5"/>
        <v>9.4786729857819899E-2</v>
      </c>
      <c r="R40" s="136">
        <f t="shared" si="63"/>
        <v>0.29411764705882354</v>
      </c>
      <c r="S40" s="137"/>
      <c r="T40" s="132">
        <f>SUM(T32:T39)</f>
        <v>46</v>
      </c>
      <c r="U40" s="133">
        <f t="shared" si="6"/>
        <v>5.1627384960718295E-2</v>
      </c>
      <c r="V40" s="134">
        <f>SUM(V32:V39)</f>
        <v>12</v>
      </c>
      <c r="W40" s="135">
        <f t="shared" si="38"/>
        <v>6.1855670103092786E-2</v>
      </c>
      <c r="X40" s="136">
        <f t="shared" si="22"/>
        <v>0.2608695652173913</v>
      </c>
      <c r="Y40" s="137"/>
      <c r="Z40" s="132">
        <f>SUM(Z32:Z39)</f>
        <v>42</v>
      </c>
      <c r="AA40" s="133">
        <f t="shared" si="40"/>
        <v>4.1543026706231452E-2</v>
      </c>
      <c r="AB40" s="134">
        <f>SUM(AB32:AB39)</f>
        <v>4</v>
      </c>
      <c r="AC40" s="135">
        <f t="shared" si="41"/>
        <v>1.8604651162790697E-2</v>
      </c>
      <c r="AD40" s="136">
        <f t="shared" si="64"/>
        <v>9.5238095238095233E-2</v>
      </c>
      <c r="AE40" s="137"/>
      <c r="AF40" s="132">
        <f>SUM(AF32:AF39)</f>
        <v>58</v>
      </c>
      <c r="AG40" s="133">
        <f t="shared" si="42"/>
        <v>6.3736263736263732E-2</v>
      </c>
      <c r="AH40" s="134">
        <f>SUM(AH32:AH39)</f>
        <v>9</v>
      </c>
      <c r="AI40" s="135">
        <f t="shared" si="43"/>
        <v>4.8128342245989303E-2</v>
      </c>
      <c r="AJ40" s="136">
        <f t="shared" si="65"/>
        <v>0.15517241379310345</v>
      </c>
      <c r="AK40" s="137"/>
      <c r="AL40" s="132">
        <f>SUM(AL32:AL39)</f>
        <v>43</v>
      </c>
      <c r="AM40" s="133">
        <f>AL40/$AL$123</f>
        <v>5.0767414403778043E-2</v>
      </c>
      <c r="AN40" s="134">
        <f>SUM(AN32:AN39)</f>
        <v>9</v>
      </c>
      <c r="AO40" s="135">
        <f>AN40/$AN$123</f>
        <v>4.1474654377880185E-2</v>
      </c>
      <c r="AP40" s="136">
        <f t="shared" si="66"/>
        <v>0.20930232558139536</v>
      </c>
      <c r="AQ40" s="137"/>
      <c r="AR40" s="132">
        <f>SUM(AR32:AR39)</f>
        <v>50</v>
      </c>
      <c r="AS40" s="133">
        <f>AR40/$AR$123</f>
        <v>5.7471264367816091E-2</v>
      </c>
      <c r="AT40" s="138">
        <f>SUM(AT32:AT39)</f>
        <v>10</v>
      </c>
      <c r="AU40" s="135">
        <f>AT40/$AT$123</f>
        <v>4.6296296296296294E-2</v>
      </c>
      <c r="AV40" s="136">
        <f t="shared" si="17"/>
        <v>0.2</v>
      </c>
      <c r="AW40" s="137"/>
      <c r="AX40" s="132">
        <f>SUM(AX32:AX39)</f>
        <v>37</v>
      </c>
      <c r="AY40" s="133">
        <f>AX40/$AX$123</f>
        <v>4.7496790757381259E-2</v>
      </c>
      <c r="AZ40" s="138">
        <f>SUM(AZ32:AZ39)</f>
        <v>6</v>
      </c>
      <c r="BA40" s="135">
        <f>AZ40/$AZ$123</f>
        <v>2.9126213592233011E-2</v>
      </c>
      <c r="BB40" s="136">
        <f t="shared" si="18"/>
        <v>0.16216216216216217</v>
      </c>
      <c r="BC40" s="137"/>
      <c r="BD40" s="139">
        <f>SUM(BD32:BD39)</f>
        <v>26</v>
      </c>
      <c r="BE40" s="140">
        <f>SUM(BE32:BE39)</f>
        <v>3.6827195467422094E-2</v>
      </c>
      <c r="BF40" s="141">
        <f>SUM(BF32:BF39)</f>
        <v>5</v>
      </c>
      <c r="BG40" s="142">
        <f>SUM(BG32:BG39)</f>
        <v>3.1847133757961783E-2</v>
      </c>
      <c r="BH40" s="143">
        <f t="shared" si="26"/>
        <v>0.19230769230769232</v>
      </c>
      <c r="BI40" s="144"/>
      <c r="BJ40" s="157">
        <f>SUM(BJ32:BJ39)</f>
        <v>16</v>
      </c>
      <c r="BK40" s="146">
        <f>SUM(BK32:BK39)</f>
        <v>2.2922636103151865E-2</v>
      </c>
      <c r="BL40" s="147">
        <f>SUM(BL32:BL39)</f>
        <v>5</v>
      </c>
      <c r="BM40" s="148">
        <f>SUM(BM32:BM39)</f>
        <v>2.5510204081632654E-2</v>
      </c>
      <c r="BN40" s="143">
        <f t="shared" ref="BN40" si="69">BL40/BJ40</f>
        <v>0.3125</v>
      </c>
    </row>
    <row r="41" spans="1:66" ht="12.6" customHeight="1" x14ac:dyDescent="0.2">
      <c r="A41" s="28" t="s">
        <v>15</v>
      </c>
      <c r="B41" s="84">
        <v>6</v>
      </c>
      <c r="C41" s="85">
        <f t="shared" si="58"/>
        <v>7.2376357056694813E-3</v>
      </c>
      <c r="D41" s="112">
        <v>1</v>
      </c>
      <c r="E41" s="31">
        <f t="shared" si="59"/>
        <v>5.434782608695652E-3</v>
      </c>
      <c r="F41" s="33">
        <f t="shared" si="67"/>
        <v>0.16666666666666666</v>
      </c>
      <c r="G41" s="24"/>
      <c r="H41" s="84">
        <v>8</v>
      </c>
      <c r="I41" s="85">
        <f t="shared" si="2"/>
        <v>8.7815587266739849E-3</v>
      </c>
      <c r="J41" s="112"/>
      <c r="K41" s="31">
        <f t="shared" si="3"/>
        <v>0</v>
      </c>
      <c r="L41" s="33">
        <f t="shared" si="68"/>
        <v>0</v>
      </c>
      <c r="M41" s="24"/>
      <c r="N41" s="84">
        <v>16</v>
      </c>
      <c r="O41" s="85">
        <f t="shared" si="4"/>
        <v>1.8285714285714287E-2</v>
      </c>
      <c r="P41" s="112">
        <v>3</v>
      </c>
      <c r="Q41" s="31">
        <f t="shared" si="5"/>
        <v>1.4218009478672985E-2</v>
      </c>
      <c r="R41" s="33">
        <f t="shared" si="63"/>
        <v>0.1875</v>
      </c>
      <c r="S41" s="24"/>
      <c r="T41" s="84">
        <v>17</v>
      </c>
      <c r="U41" s="85">
        <f t="shared" si="6"/>
        <v>1.9079685746352413E-2</v>
      </c>
      <c r="V41" s="112">
        <v>3</v>
      </c>
      <c r="W41" s="31">
        <f t="shared" si="38"/>
        <v>1.5463917525773196E-2</v>
      </c>
      <c r="X41" s="33">
        <f t="shared" si="22"/>
        <v>0.17647058823529413</v>
      </c>
      <c r="Y41" s="24"/>
      <c r="Z41" s="84">
        <v>14</v>
      </c>
      <c r="AA41" s="85">
        <f t="shared" si="40"/>
        <v>1.3847675568743818E-2</v>
      </c>
      <c r="AB41" s="112">
        <v>2</v>
      </c>
      <c r="AC41" s="31">
        <f t="shared" si="41"/>
        <v>9.3023255813953487E-3</v>
      </c>
      <c r="AD41" s="33">
        <f t="shared" si="64"/>
        <v>0.14285714285714285</v>
      </c>
      <c r="AE41" s="24"/>
      <c r="AF41" s="84">
        <v>12</v>
      </c>
      <c r="AG41" s="85">
        <f t="shared" si="42"/>
        <v>1.3186813186813187E-2</v>
      </c>
      <c r="AH41" s="112">
        <v>6</v>
      </c>
      <c r="AI41" s="31">
        <f t="shared" si="43"/>
        <v>3.2085561497326207E-2</v>
      </c>
      <c r="AJ41" s="33">
        <f t="shared" si="65"/>
        <v>0.5</v>
      </c>
      <c r="AK41" s="24"/>
      <c r="AL41" s="84">
        <v>19</v>
      </c>
      <c r="AM41" s="85">
        <f>AL41/$AL$123</f>
        <v>2.2432113341204249E-2</v>
      </c>
      <c r="AN41" s="112">
        <v>5</v>
      </c>
      <c r="AO41" s="31">
        <f>AN41/$AN$123</f>
        <v>2.3041474654377881E-2</v>
      </c>
      <c r="AP41" s="33">
        <f t="shared" si="66"/>
        <v>0.26315789473684209</v>
      </c>
      <c r="AQ41" s="24"/>
      <c r="AR41" s="84">
        <v>26</v>
      </c>
      <c r="AS41" s="85">
        <f>AR41/$AR$123</f>
        <v>2.9885057471264367E-2</v>
      </c>
      <c r="AT41" s="35">
        <v>4</v>
      </c>
      <c r="AU41" s="31">
        <f>AT41/$AT$123</f>
        <v>1.8518518518518517E-2</v>
      </c>
      <c r="AV41" s="33">
        <f t="shared" si="17"/>
        <v>0.15384615384615385</v>
      </c>
      <c r="AW41" s="24"/>
      <c r="AX41" s="84">
        <v>19</v>
      </c>
      <c r="AY41" s="85">
        <f>AX41/$AX$123</f>
        <v>2.4390243902439025E-2</v>
      </c>
      <c r="AZ41" s="35">
        <v>2</v>
      </c>
      <c r="BA41" s="31">
        <f>AZ41/$AZ$123</f>
        <v>9.7087378640776691E-3</v>
      </c>
      <c r="BB41" s="33">
        <f t="shared" si="18"/>
        <v>0.10526315789473684</v>
      </c>
      <c r="BC41" s="24"/>
      <c r="BD41" s="47">
        <v>28</v>
      </c>
      <c r="BE41" s="88">
        <v>3.9660056657223795E-2</v>
      </c>
      <c r="BF41" s="20">
        <v>3</v>
      </c>
      <c r="BG41" s="1">
        <v>1.9108280254777069E-2</v>
      </c>
      <c r="BH41" s="2">
        <f t="shared" si="26"/>
        <v>0.10714285714285714</v>
      </c>
      <c r="BI41" s="12"/>
      <c r="BJ41" s="77">
        <v>27</v>
      </c>
      <c r="BK41" s="88">
        <v>3.8681948424068767E-2</v>
      </c>
      <c r="BL41" s="93">
        <v>6</v>
      </c>
      <c r="BM41" s="1">
        <v>3.0612244897959183E-2</v>
      </c>
      <c r="BN41" s="2">
        <f>BL41/BJ41</f>
        <v>0.22222222222222221</v>
      </c>
    </row>
    <row r="42" spans="1:66" ht="12.6" customHeight="1" x14ac:dyDescent="0.2">
      <c r="A42" s="28" t="s">
        <v>141</v>
      </c>
      <c r="B42" s="84">
        <v>9</v>
      </c>
      <c r="C42" s="85">
        <f t="shared" si="58"/>
        <v>1.0856453558504222E-2</v>
      </c>
      <c r="D42" s="112">
        <v>2</v>
      </c>
      <c r="E42" s="31">
        <f t="shared" si="59"/>
        <v>1.0869565217391304E-2</v>
      </c>
      <c r="F42" s="33">
        <f t="shared" si="67"/>
        <v>0.22222222222222221</v>
      </c>
      <c r="G42" s="24"/>
      <c r="H42" s="84">
        <v>10</v>
      </c>
      <c r="I42" s="85">
        <f t="shared" si="2"/>
        <v>1.0976948408342482E-2</v>
      </c>
      <c r="J42" s="112">
        <v>2</v>
      </c>
      <c r="K42" s="31">
        <f t="shared" si="3"/>
        <v>1.0050251256281407E-2</v>
      </c>
      <c r="L42" s="33">
        <f t="shared" si="68"/>
        <v>0.2</v>
      </c>
      <c r="M42" s="24"/>
      <c r="N42" s="84">
        <v>19</v>
      </c>
      <c r="O42" s="85">
        <f t="shared" si="4"/>
        <v>2.1714285714285714E-2</v>
      </c>
      <c r="P42" s="112">
        <v>4</v>
      </c>
      <c r="Q42" s="31">
        <f t="shared" si="5"/>
        <v>1.8957345971563982E-2</v>
      </c>
      <c r="R42" s="33">
        <f t="shared" si="63"/>
        <v>0.21052631578947367</v>
      </c>
      <c r="S42" s="24"/>
      <c r="T42" s="84">
        <v>11</v>
      </c>
      <c r="U42" s="85">
        <f t="shared" si="6"/>
        <v>1.2345679012345678E-2</v>
      </c>
      <c r="V42" s="112">
        <v>1</v>
      </c>
      <c r="W42" s="31">
        <f t="shared" si="38"/>
        <v>5.1546391752577319E-3</v>
      </c>
      <c r="X42" s="33">
        <f t="shared" si="22"/>
        <v>9.0909090909090912E-2</v>
      </c>
      <c r="Y42" s="24"/>
      <c r="Z42" s="84">
        <v>9</v>
      </c>
      <c r="AA42" s="85">
        <f t="shared" si="40"/>
        <v>8.9020771513353119E-3</v>
      </c>
      <c r="AB42" s="112">
        <v>1</v>
      </c>
      <c r="AC42" s="31">
        <f t="shared" si="41"/>
        <v>4.6511627906976744E-3</v>
      </c>
      <c r="AD42" s="33">
        <f t="shared" si="64"/>
        <v>0.1111111111111111</v>
      </c>
      <c r="AE42" s="24"/>
      <c r="AF42" s="84">
        <v>8</v>
      </c>
      <c r="AG42" s="85">
        <f t="shared" si="42"/>
        <v>8.7912087912087912E-3</v>
      </c>
      <c r="AH42" s="112">
        <v>3</v>
      </c>
      <c r="AI42" s="31">
        <f t="shared" si="43"/>
        <v>1.6042780748663103E-2</v>
      </c>
      <c r="AJ42" s="33">
        <f t="shared" ref="AJ42" si="70">AH42/AF42</f>
        <v>0.375</v>
      </c>
      <c r="AK42" s="24"/>
      <c r="AL42" s="84"/>
      <c r="AM42" s="85"/>
      <c r="AN42" s="112"/>
      <c r="AO42" s="31"/>
      <c r="AP42" s="33"/>
      <c r="AQ42" s="24"/>
      <c r="AR42" s="84"/>
      <c r="AS42" s="85"/>
      <c r="AT42" s="35"/>
      <c r="AU42" s="31"/>
      <c r="AV42" s="33"/>
      <c r="AW42" s="24"/>
      <c r="AX42" s="84"/>
      <c r="AY42" s="85"/>
      <c r="AZ42" s="35"/>
      <c r="BA42" s="31"/>
      <c r="BB42" s="33"/>
      <c r="BC42" s="24"/>
      <c r="BD42" s="47"/>
      <c r="BE42" s="88"/>
      <c r="BF42" s="20"/>
      <c r="BG42" s="1"/>
      <c r="BH42" s="2"/>
      <c r="BI42" s="12"/>
      <c r="BJ42" s="77"/>
      <c r="BK42" s="88"/>
      <c r="BL42" s="93"/>
      <c r="BM42" s="1"/>
      <c r="BN42" s="2"/>
    </row>
    <row r="43" spans="1:66" ht="12.75" customHeight="1" x14ac:dyDescent="0.2">
      <c r="A43" s="28" t="s">
        <v>153</v>
      </c>
      <c r="B43" s="84">
        <v>9</v>
      </c>
      <c r="C43" s="85">
        <f t="shared" si="58"/>
        <v>1.0856453558504222E-2</v>
      </c>
      <c r="D43" s="112">
        <v>2</v>
      </c>
      <c r="E43" s="31">
        <f t="shared" si="59"/>
        <v>1.0869565217391304E-2</v>
      </c>
      <c r="F43" s="33">
        <f t="shared" si="67"/>
        <v>0.22222222222222221</v>
      </c>
      <c r="G43" s="24"/>
      <c r="H43" s="84">
        <v>10</v>
      </c>
      <c r="I43" s="85">
        <f t="shared" si="2"/>
        <v>1.0976948408342482E-2</v>
      </c>
      <c r="J43" s="112">
        <v>2</v>
      </c>
      <c r="K43" s="31">
        <f t="shared" si="3"/>
        <v>1.0050251256281407E-2</v>
      </c>
      <c r="L43" s="33">
        <f t="shared" si="68"/>
        <v>0.2</v>
      </c>
      <c r="M43" s="24"/>
      <c r="N43" s="84">
        <v>10</v>
      </c>
      <c r="O43" s="85">
        <f t="shared" si="4"/>
        <v>1.1428571428571429E-2</v>
      </c>
      <c r="P43" s="112">
        <v>5</v>
      </c>
      <c r="Q43" s="31">
        <f t="shared" si="5"/>
        <v>2.3696682464454975E-2</v>
      </c>
      <c r="R43" s="33">
        <f t="shared" si="63"/>
        <v>0.5</v>
      </c>
      <c r="S43" s="24"/>
      <c r="T43" s="84">
        <v>23</v>
      </c>
      <c r="U43" s="85">
        <f t="shared" si="6"/>
        <v>2.5813692480359147E-2</v>
      </c>
      <c r="V43" s="112">
        <v>6</v>
      </c>
      <c r="W43" s="31">
        <f t="shared" si="38"/>
        <v>3.0927835051546393E-2</v>
      </c>
      <c r="X43" s="33">
        <f t="shared" si="22"/>
        <v>0.2608695652173913</v>
      </c>
      <c r="Y43" s="24"/>
      <c r="Z43" s="84">
        <v>12</v>
      </c>
      <c r="AA43" s="85">
        <f t="shared" si="40"/>
        <v>1.1869436201780416E-2</v>
      </c>
      <c r="AB43" s="112">
        <v>1</v>
      </c>
      <c r="AC43" s="31">
        <f t="shared" si="41"/>
        <v>4.6511627906976744E-3</v>
      </c>
      <c r="AD43" s="33">
        <f t="shared" si="64"/>
        <v>8.3333333333333329E-2</v>
      </c>
      <c r="AE43" s="24"/>
      <c r="AF43" s="84">
        <v>17</v>
      </c>
      <c r="AG43" s="85">
        <f t="shared" si="42"/>
        <v>1.8681318681318681E-2</v>
      </c>
      <c r="AH43" s="112">
        <v>5</v>
      </c>
      <c r="AI43" s="31">
        <f t="shared" si="43"/>
        <v>2.6737967914438502E-2</v>
      </c>
      <c r="AJ43" s="33">
        <f t="shared" si="65"/>
        <v>0.29411764705882354</v>
      </c>
      <c r="AK43" s="24"/>
      <c r="AL43" s="84">
        <v>12</v>
      </c>
      <c r="AM43" s="85">
        <f>AL43/$AL$123</f>
        <v>1.4167650531286895E-2</v>
      </c>
      <c r="AN43" s="112">
        <v>1</v>
      </c>
      <c r="AO43" s="31">
        <f>AN43/$AN$123</f>
        <v>4.608294930875576E-3</v>
      </c>
      <c r="AP43" s="33">
        <f t="shared" si="66"/>
        <v>8.3333333333333329E-2</v>
      </c>
      <c r="AQ43" s="24"/>
      <c r="AR43" s="84">
        <v>9</v>
      </c>
      <c r="AS43" s="85">
        <f>AR43/$AR$123</f>
        <v>1.0344827586206896E-2</v>
      </c>
      <c r="AT43" s="35">
        <v>2</v>
      </c>
      <c r="AU43" s="31">
        <f>AT43/$AT$123</f>
        <v>9.2592592592592587E-3</v>
      </c>
      <c r="AV43" s="33">
        <f t="shared" si="17"/>
        <v>0.22222222222222221</v>
      </c>
      <c r="AW43" s="24"/>
      <c r="AX43" s="84">
        <v>14</v>
      </c>
      <c r="AY43" s="85">
        <f>AX43/$AX$123</f>
        <v>1.7971758664955071E-2</v>
      </c>
      <c r="AZ43" s="35">
        <v>1</v>
      </c>
      <c r="BA43" s="31">
        <f>AZ43/$AZ$123</f>
        <v>4.8543689320388345E-3</v>
      </c>
      <c r="BB43" s="33">
        <f t="shared" si="18"/>
        <v>7.1428571428571425E-2</v>
      </c>
      <c r="BC43" s="24"/>
      <c r="BD43" s="47">
        <v>16</v>
      </c>
      <c r="BE43" s="88">
        <v>2.2662889518413599E-2</v>
      </c>
      <c r="BF43" s="20">
        <v>2</v>
      </c>
      <c r="BG43" s="1">
        <v>1.2738853503184712E-2</v>
      </c>
      <c r="BH43" s="2">
        <f t="shared" si="26"/>
        <v>0.125</v>
      </c>
      <c r="BI43" s="12"/>
      <c r="BJ43" s="77">
        <v>13</v>
      </c>
      <c r="BK43" s="88">
        <v>1.8624641833810889E-2</v>
      </c>
      <c r="BL43" s="93">
        <v>1</v>
      </c>
      <c r="BM43" s="1">
        <v>5.1020408163265311E-3</v>
      </c>
      <c r="BN43" s="2">
        <f>BL43/BJ43</f>
        <v>7.6923076923076927E-2</v>
      </c>
    </row>
    <row r="44" spans="1:66" ht="12.75" customHeight="1" x14ac:dyDescent="0.2">
      <c r="A44" s="28" t="s">
        <v>124</v>
      </c>
      <c r="B44" s="84">
        <v>5</v>
      </c>
      <c r="C44" s="85">
        <f t="shared" si="58"/>
        <v>6.0313630880579009E-3</v>
      </c>
      <c r="D44" s="112">
        <v>0</v>
      </c>
      <c r="E44" s="31">
        <f t="shared" si="59"/>
        <v>0</v>
      </c>
      <c r="F44" s="33">
        <f t="shared" si="67"/>
        <v>0</v>
      </c>
      <c r="G44" s="24"/>
      <c r="H44" s="84">
        <v>9</v>
      </c>
      <c r="I44" s="85">
        <f t="shared" si="2"/>
        <v>9.8792535675082324E-3</v>
      </c>
      <c r="J44" s="112"/>
      <c r="K44" s="31">
        <f t="shared" si="3"/>
        <v>0</v>
      </c>
      <c r="L44" s="33">
        <f t="shared" si="68"/>
        <v>0</v>
      </c>
      <c r="M44" s="24"/>
      <c r="N44" s="84">
        <v>17</v>
      </c>
      <c r="O44" s="85">
        <f t="shared" si="4"/>
        <v>1.9428571428571427E-2</v>
      </c>
      <c r="P44" s="112">
        <v>3</v>
      </c>
      <c r="Q44" s="31">
        <f t="shared" si="5"/>
        <v>1.4218009478672985E-2</v>
      </c>
      <c r="R44" s="33">
        <f t="shared" si="63"/>
        <v>0.17647058823529413</v>
      </c>
      <c r="S44" s="24"/>
      <c r="T44" s="84">
        <v>8</v>
      </c>
      <c r="U44" s="85">
        <f t="shared" si="6"/>
        <v>8.9786756453423128E-3</v>
      </c>
      <c r="V44" s="112">
        <v>2</v>
      </c>
      <c r="W44" s="31">
        <f t="shared" si="38"/>
        <v>1.0309278350515464E-2</v>
      </c>
      <c r="X44" s="33">
        <f t="shared" si="22"/>
        <v>0.25</v>
      </c>
      <c r="Y44" s="24"/>
      <c r="Z44" s="84">
        <v>10</v>
      </c>
      <c r="AA44" s="85">
        <f t="shared" si="40"/>
        <v>9.8911968348170121E-3</v>
      </c>
      <c r="AB44" s="112">
        <v>3</v>
      </c>
      <c r="AC44" s="31">
        <f t="shared" si="41"/>
        <v>1.3953488372093023E-2</v>
      </c>
      <c r="AD44" s="33">
        <f t="shared" si="64"/>
        <v>0.3</v>
      </c>
      <c r="AE44" s="24"/>
      <c r="AF44" s="84">
        <v>18</v>
      </c>
      <c r="AG44" s="85">
        <f t="shared" si="42"/>
        <v>1.9780219780219779E-2</v>
      </c>
      <c r="AH44" s="112">
        <v>5</v>
      </c>
      <c r="AI44" s="31">
        <f t="shared" si="43"/>
        <v>2.6737967914438502E-2</v>
      </c>
      <c r="AJ44" s="33">
        <f t="shared" si="65"/>
        <v>0.27777777777777779</v>
      </c>
      <c r="AK44" s="24"/>
      <c r="AL44" s="84">
        <v>6</v>
      </c>
      <c r="AM44" s="85">
        <f>AL44/$AL$123</f>
        <v>7.0838252656434475E-3</v>
      </c>
      <c r="AN44" s="112">
        <v>1</v>
      </c>
      <c r="AO44" s="31">
        <f>AN44/$AN$123</f>
        <v>4.608294930875576E-3</v>
      </c>
      <c r="AP44" s="33">
        <f t="shared" si="66"/>
        <v>0.16666666666666666</v>
      </c>
      <c r="AQ44" s="24"/>
      <c r="AR44" s="84">
        <v>12</v>
      </c>
      <c r="AS44" s="85">
        <f>AR44/$AR$123</f>
        <v>1.3793103448275862E-2</v>
      </c>
      <c r="AT44" s="35">
        <v>4</v>
      </c>
      <c r="AU44" s="31">
        <f>AT44/$AT$123</f>
        <v>1.8518518518518517E-2</v>
      </c>
      <c r="AV44" s="33">
        <f t="shared" si="17"/>
        <v>0.33333333333333331</v>
      </c>
      <c r="AW44" s="24"/>
      <c r="AX44" s="84"/>
      <c r="AY44" s="85"/>
      <c r="AZ44" s="35"/>
      <c r="BA44" s="31"/>
      <c r="BB44" s="33"/>
      <c r="BC44" s="24"/>
      <c r="BD44" s="47"/>
      <c r="BE44" s="88"/>
      <c r="BF44" s="20"/>
      <c r="BG44" s="1"/>
      <c r="BH44" s="2"/>
      <c r="BI44" s="12"/>
      <c r="BJ44" s="77"/>
      <c r="BK44" s="88"/>
      <c r="BL44" s="93"/>
      <c r="BM44" s="1"/>
      <c r="BN44" s="2"/>
    </row>
    <row r="45" spans="1:66" ht="12.75" customHeight="1" x14ac:dyDescent="0.2">
      <c r="A45" s="28" t="s">
        <v>197</v>
      </c>
      <c r="B45" s="84">
        <v>11</v>
      </c>
      <c r="C45" s="85">
        <f t="shared" si="58"/>
        <v>1.3268998793727383E-2</v>
      </c>
      <c r="D45" s="112">
        <v>3</v>
      </c>
      <c r="E45" s="31">
        <f t="shared" si="59"/>
        <v>1.6304347826086956E-2</v>
      </c>
      <c r="F45" s="33">
        <f t="shared" si="67"/>
        <v>0.27272727272727271</v>
      </c>
      <c r="G45" s="24"/>
      <c r="H45" s="84"/>
      <c r="I45" s="85"/>
      <c r="J45" s="112"/>
      <c r="K45" s="31"/>
      <c r="L45" s="33"/>
      <c r="M45" s="24"/>
      <c r="N45" s="84"/>
      <c r="O45" s="85"/>
      <c r="P45" s="112"/>
      <c r="Q45" s="31"/>
      <c r="R45" s="33"/>
      <c r="S45" s="24"/>
      <c r="T45" s="84"/>
      <c r="U45" s="85"/>
      <c r="V45" s="112"/>
      <c r="W45" s="31"/>
      <c r="X45" s="33"/>
      <c r="Y45" s="24"/>
      <c r="Z45" s="84"/>
      <c r="AA45" s="85"/>
      <c r="AB45" s="112"/>
      <c r="AC45" s="31"/>
      <c r="AD45" s="33"/>
      <c r="AE45" s="24"/>
      <c r="AF45" s="84"/>
      <c r="AG45" s="85"/>
      <c r="AH45" s="112"/>
      <c r="AI45" s="31"/>
      <c r="AJ45" s="33"/>
      <c r="AK45" s="24"/>
      <c r="AL45" s="84"/>
      <c r="AM45" s="85"/>
      <c r="AN45" s="112"/>
      <c r="AO45" s="31"/>
      <c r="AP45" s="33"/>
      <c r="AQ45" s="24"/>
      <c r="AR45" s="84"/>
      <c r="AS45" s="85"/>
      <c r="AT45" s="35"/>
      <c r="AU45" s="31"/>
      <c r="AV45" s="33"/>
      <c r="AW45" s="24"/>
      <c r="AX45" s="84"/>
      <c r="AY45" s="85"/>
      <c r="AZ45" s="35"/>
      <c r="BA45" s="31"/>
      <c r="BB45" s="33"/>
      <c r="BC45" s="24"/>
      <c r="BD45" s="47"/>
      <c r="BE45" s="88"/>
      <c r="BF45" s="20"/>
      <c r="BG45" s="1"/>
      <c r="BH45" s="2"/>
      <c r="BI45" s="12"/>
      <c r="BJ45" s="77"/>
      <c r="BK45" s="88"/>
      <c r="BL45" s="93"/>
      <c r="BM45" s="1"/>
      <c r="BN45" s="2"/>
    </row>
    <row r="46" spans="1:66" s="149" customFormat="1" x14ac:dyDescent="0.2">
      <c r="A46" s="163" t="s">
        <v>60</v>
      </c>
      <c r="B46" s="132">
        <f>SUM(B41:B45)</f>
        <v>40</v>
      </c>
      <c r="C46" s="133">
        <f t="shared" si="58"/>
        <v>4.8250904704463207E-2</v>
      </c>
      <c r="D46" s="134">
        <f>SUM(D41:D45)</f>
        <v>8</v>
      </c>
      <c r="E46" s="135">
        <f t="shared" si="59"/>
        <v>4.3478260869565216E-2</v>
      </c>
      <c r="F46" s="136">
        <f t="shared" si="67"/>
        <v>0.2</v>
      </c>
      <c r="G46" s="137"/>
      <c r="H46" s="132">
        <f>SUM(H41:H44)</f>
        <v>37</v>
      </c>
      <c r="I46" s="133">
        <f>H46/$H$123</f>
        <v>4.0614709110867182E-2</v>
      </c>
      <c r="J46" s="134">
        <f>SUM(J41:J44)</f>
        <v>4</v>
      </c>
      <c r="K46" s="135">
        <f>J46/$J$123</f>
        <v>2.0100502512562814E-2</v>
      </c>
      <c r="L46" s="136">
        <f t="shared" si="68"/>
        <v>0.10810810810810811</v>
      </c>
      <c r="M46" s="137"/>
      <c r="N46" s="132">
        <f>SUM(N41:N44)</f>
        <v>62</v>
      </c>
      <c r="O46" s="133">
        <f>N46/$N$123</f>
        <v>7.0857142857142855E-2</v>
      </c>
      <c r="P46" s="134">
        <f>SUM(P41:P44)</f>
        <v>15</v>
      </c>
      <c r="Q46" s="135">
        <f>P46/$P$123</f>
        <v>7.1090047393364927E-2</v>
      </c>
      <c r="R46" s="136">
        <f t="shared" si="63"/>
        <v>0.24193548387096775</v>
      </c>
      <c r="S46" s="137"/>
      <c r="T46" s="132">
        <f>SUM(T41:T44)</f>
        <v>59</v>
      </c>
      <c r="U46" s="133">
        <f>T46/$T$123</f>
        <v>6.6217732884399555E-2</v>
      </c>
      <c r="V46" s="134">
        <f>SUM(V41:V44)</f>
        <v>12</v>
      </c>
      <c r="W46" s="135">
        <f>V46/$V$123</f>
        <v>6.1855670103092786E-2</v>
      </c>
      <c r="X46" s="136">
        <f t="shared" si="22"/>
        <v>0.20338983050847459</v>
      </c>
      <c r="Y46" s="137"/>
      <c r="Z46" s="132">
        <f>SUM(Z41:Z44)</f>
        <v>45</v>
      </c>
      <c r="AA46" s="133">
        <f>Z46/$Z$123</f>
        <v>4.4510385756676561E-2</v>
      </c>
      <c r="AB46" s="134">
        <f>SUM(AB41:AB44)</f>
        <v>7</v>
      </c>
      <c r="AC46" s="135">
        <f>AB46/$AB$123</f>
        <v>3.255813953488372E-2</v>
      </c>
      <c r="AD46" s="136">
        <f t="shared" si="64"/>
        <v>0.15555555555555556</v>
      </c>
      <c r="AE46" s="137"/>
      <c r="AF46" s="132">
        <f>SUM(AF41:AF44)</f>
        <v>55</v>
      </c>
      <c r="AG46" s="133">
        <f>AF46/$AF$123</f>
        <v>6.043956043956044E-2</v>
      </c>
      <c r="AH46" s="134">
        <f>SUM(AH41:AH44)</f>
        <v>19</v>
      </c>
      <c r="AI46" s="135">
        <f>AH46/$AH$123</f>
        <v>0.10160427807486631</v>
      </c>
      <c r="AJ46" s="136">
        <f t="shared" si="65"/>
        <v>0.34545454545454546</v>
      </c>
      <c r="AK46" s="137"/>
      <c r="AL46" s="132">
        <f>SUM(AL41:AL44)</f>
        <v>37</v>
      </c>
      <c r="AM46" s="133">
        <f>AL46/$AL$123</f>
        <v>4.3683589138134596E-2</v>
      </c>
      <c r="AN46" s="134">
        <f>SUM(AN41:AN44)</f>
        <v>7</v>
      </c>
      <c r="AO46" s="135">
        <f>AN46/$AN$123</f>
        <v>3.2258064516129031E-2</v>
      </c>
      <c r="AP46" s="136">
        <f t="shared" si="66"/>
        <v>0.1891891891891892</v>
      </c>
      <c r="AQ46" s="137"/>
      <c r="AR46" s="132">
        <f>SUM(AR41:AR44)</f>
        <v>47</v>
      </c>
      <c r="AS46" s="133">
        <f>AR46/$AR$123</f>
        <v>5.4022988505747126E-2</v>
      </c>
      <c r="AT46" s="138">
        <f>SUM(AT41:AT44)</f>
        <v>10</v>
      </c>
      <c r="AU46" s="135">
        <f>AT46/$AT$123</f>
        <v>4.6296296296296294E-2</v>
      </c>
      <c r="AV46" s="136">
        <f t="shared" si="17"/>
        <v>0.21276595744680851</v>
      </c>
      <c r="AW46" s="137"/>
      <c r="AX46" s="132">
        <f>SUM(AX41:AX43)</f>
        <v>33</v>
      </c>
      <c r="AY46" s="133">
        <f>AX46/$AX$123</f>
        <v>4.2362002567394093E-2</v>
      </c>
      <c r="AZ46" s="138">
        <f>SUM(AZ41:AZ43)</f>
        <v>3</v>
      </c>
      <c r="BA46" s="135">
        <f>AZ46/$AZ$123</f>
        <v>1.4563106796116505E-2</v>
      </c>
      <c r="BB46" s="136">
        <f t="shared" si="18"/>
        <v>9.0909090909090912E-2</v>
      </c>
      <c r="BC46" s="137"/>
      <c r="BD46" s="139">
        <f>SUM(BD41:BD43)</f>
        <v>44</v>
      </c>
      <c r="BE46" s="140">
        <f t="shared" ref="BE46:BG46" si="71">SUM(BE41:BE43)</f>
        <v>6.2322946175637398E-2</v>
      </c>
      <c r="BF46" s="141">
        <f t="shared" si="71"/>
        <v>5</v>
      </c>
      <c r="BG46" s="142">
        <f t="shared" si="71"/>
        <v>3.1847133757961783E-2</v>
      </c>
      <c r="BH46" s="143">
        <f t="shared" si="26"/>
        <v>0.11363636363636363</v>
      </c>
      <c r="BI46" s="144"/>
      <c r="BJ46" s="139">
        <f>SUM(BJ41:BJ43)</f>
        <v>40</v>
      </c>
      <c r="BK46" s="140">
        <f t="shared" ref="BK46" si="72">SUM(BK41:BK43)</f>
        <v>5.7306590257879653E-2</v>
      </c>
      <c r="BL46" s="141">
        <f t="shared" ref="BL46" si="73">SUM(BL41:BL43)</f>
        <v>7</v>
      </c>
      <c r="BM46" s="142">
        <f t="shared" ref="BM46" si="74">SUM(BM41:BM43)</f>
        <v>3.5714285714285712E-2</v>
      </c>
      <c r="BN46" s="143">
        <f t="shared" ref="BN46" si="75">BL46/BJ46</f>
        <v>0.17499999999999999</v>
      </c>
    </row>
    <row r="47" spans="1:66" ht="12.75" customHeight="1" x14ac:dyDescent="0.2">
      <c r="A47" s="28" t="s">
        <v>16</v>
      </c>
      <c r="B47" s="84">
        <v>7</v>
      </c>
      <c r="C47" s="85">
        <f t="shared" si="58"/>
        <v>8.4439083232810616E-3</v>
      </c>
      <c r="D47" s="112">
        <v>1</v>
      </c>
      <c r="E47" s="31">
        <f t="shared" si="59"/>
        <v>5.434782608695652E-3</v>
      </c>
      <c r="F47" s="33">
        <f t="shared" si="67"/>
        <v>0.14285714285714285</v>
      </c>
      <c r="G47" s="24"/>
      <c r="H47" s="84">
        <v>5</v>
      </c>
      <c r="I47" s="85">
        <f>H47/$H$123</f>
        <v>5.4884742041712408E-3</v>
      </c>
      <c r="J47" s="112">
        <v>2</v>
      </c>
      <c r="K47" s="31">
        <f>J47/$J$123</f>
        <v>1.0050251256281407E-2</v>
      </c>
      <c r="L47" s="33">
        <f t="shared" si="68"/>
        <v>0.4</v>
      </c>
      <c r="M47" s="24"/>
      <c r="N47" s="84">
        <v>5</v>
      </c>
      <c r="O47" s="85">
        <f>N47/$N$123</f>
        <v>5.7142857142857143E-3</v>
      </c>
      <c r="P47" s="112"/>
      <c r="Q47" s="31">
        <f>P47/$P$123</f>
        <v>0</v>
      </c>
      <c r="R47" s="33">
        <f t="shared" si="63"/>
        <v>0</v>
      </c>
      <c r="S47" s="24"/>
      <c r="T47" s="84">
        <v>6</v>
      </c>
      <c r="U47" s="85">
        <f>T47/$T$123</f>
        <v>6.7340067340067337E-3</v>
      </c>
      <c r="V47" s="112">
        <v>2</v>
      </c>
      <c r="W47" s="31">
        <f>V47/$V$123</f>
        <v>1.0309278350515464E-2</v>
      </c>
      <c r="X47" s="33">
        <f t="shared" si="22"/>
        <v>0.33333333333333331</v>
      </c>
      <c r="Y47" s="24"/>
      <c r="Z47" s="84">
        <v>12</v>
      </c>
      <c r="AA47" s="85">
        <f>Z47/$Z$123</f>
        <v>1.1869436201780416E-2</v>
      </c>
      <c r="AB47" s="112"/>
      <c r="AC47" s="31">
        <f>AB47/$AB$123</f>
        <v>0</v>
      </c>
      <c r="AD47" s="33">
        <f t="shared" si="64"/>
        <v>0</v>
      </c>
      <c r="AE47" s="24"/>
      <c r="AF47" s="84">
        <v>20</v>
      </c>
      <c r="AG47" s="85">
        <f>AF47/$AF$123</f>
        <v>2.197802197802198E-2</v>
      </c>
      <c r="AH47" s="112">
        <v>5</v>
      </c>
      <c r="AI47" s="31">
        <f>AH47/$AH$123</f>
        <v>2.6737967914438502E-2</v>
      </c>
      <c r="AJ47" s="33">
        <f t="shared" si="65"/>
        <v>0.25</v>
      </c>
      <c r="AK47" s="24"/>
      <c r="AL47" s="84">
        <v>5</v>
      </c>
      <c r="AM47" s="85">
        <f>AL47/$AL$123</f>
        <v>5.9031877213695395E-3</v>
      </c>
      <c r="AN47" s="112">
        <v>1</v>
      </c>
      <c r="AO47" s="31">
        <f>AN47/$AN$123</f>
        <v>4.608294930875576E-3</v>
      </c>
      <c r="AP47" s="33">
        <f t="shared" si="66"/>
        <v>0.2</v>
      </c>
      <c r="AQ47" s="24"/>
      <c r="AR47" s="84">
        <v>15</v>
      </c>
      <c r="AS47" s="85">
        <f>AR47/$AR$123</f>
        <v>1.7241379310344827E-2</v>
      </c>
      <c r="AT47" s="35">
        <v>3</v>
      </c>
      <c r="AU47" s="31">
        <f>AT47/$AT$123</f>
        <v>1.3888888888888888E-2</v>
      </c>
      <c r="AV47" s="33">
        <f t="shared" si="17"/>
        <v>0.2</v>
      </c>
      <c r="AW47" s="24"/>
      <c r="AX47" s="84">
        <v>10</v>
      </c>
      <c r="AY47" s="85">
        <f>AX47/$AX$123</f>
        <v>1.2836970474967908E-2</v>
      </c>
      <c r="AZ47" s="35">
        <v>4</v>
      </c>
      <c r="BA47" s="31">
        <f>AZ47/$AZ$123</f>
        <v>1.9417475728155338E-2</v>
      </c>
      <c r="BB47" s="33">
        <f t="shared" si="18"/>
        <v>0.4</v>
      </c>
      <c r="BC47" s="24"/>
      <c r="BD47" s="47">
        <v>14</v>
      </c>
      <c r="BE47" s="88">
        <v>1.9830028328611898E-2</v>
      </c>
      <c r="BF47" s="20">
        <v>4</v>
      </c>
      <c r="BG47" s="1">
        <v>2.5477707006369425E-2</v>
      </c>
      <c r="BH47" s="2">
        <f t="shared" si="26"/>
        <v>0.2857142857142857</v>
      </c>
      <c r="BI47" s="12"/>
      <c r="BJ47" s="77">
        <v>13</v>
      </c>
      <c r="BK47" s="88">
        <v>1.8624641833810889E-2</v>
      </c>
      <c r="BL47" s="93">
        <v>4</v>
      </c>
      <c r="BM47" s="1">
        <v>2.0408163265306124E-2</v>
      </c>
      <c r="BN47" s="2">
        <f>BL47/BJ47</f>
        <v>0.30769230769230771</v>
      </c>
    </row>
    <row r="48" spans="1:66" ht="12.75" customHeight="1" x14ac:dyDescent="0.2">
      <c r="A48" s="28" t="s">
        <v>154</v>
      </c>
      <c r="B48" s="84">
        <v>9</v>
      </c>
      <c r="C48" s="85">
        <f t="shared" si="58"/>
        <v>1.0856453558504222E-2</v>
      </c>
      <c r="D48" s="112">
        <v>2</v>
      </c>
      <c r="E48" s="31">
        <f t="shared" si="59"/>
        <v>1.0869565217391304E-2</v>
      </c>
      <c r="F48" s="33">
        <f t="shared" si="67"/>
        <v>0.22222222222222221</v>
      </c>
      <c r="G48" s="24"/>
      <c r="H48" s="84">
        <v>12</v>
      </c>
      <c r="I48" s="85">
        <f>H48/$H$123</f>
        <v>1.3172338090010977E-2</v>
      </c>
      <c r="J48" s="112">
        <v>3</v>
      </c>
      <c r="K48" s="31">
        <f>J48/$J$123</f>
        <v>1.507537688442211E-2</v>
      </c>
      <c r="L48" s="33">
        <f t="shared" si="68"/>
        <v>0.25</v>
      </c>
      <c r="M48" s="24"/>
      <c r="N48" s="84">
        <v>10</v>
      </c>
      <c r="O48" s="85">
        <f>N48/$N$123</f>
        <v>1.1428571428571429E-2</v>
      </c>
      <c r="P48" s="112">
        <v>2</v>
      </c>
      <c r="Q48" s="31">
        <f>P48/$P$123</f>
        <v>9.4786729857819912E-3</v>
      </c>
      <c r="R48" s="33">
        <f t="shared" si="63"/>
        <v>0.2</v>
      </c>
      <c r="S48" s="24"/>
      <c r="T48" s="84">
        <v>9</v>
      </c>
      <c r="U48" s="85">
        <f>T48/$T$123</f>
        <v>1.0101010101010102E-2</v>
      </c>
      <c r="V48" s="112">
        <v>4</v>
      </c>
      <c r="W48" s="31">
        <f>V48/$V$123</f>
        <v>2.0618556701030927E-2</v>
      </c>
      <c r="X48" s="33">
        <f t="shared" si="22"/>
        <v>0.44444444444444442</v>
      </c>
      <c r="Y48" s="24"/>
      <c r="Z48" s="84">
        <v>14</v>
      </c>
      <c r="AA48" s="85">
        <f>Z48/$Z$123</f>
        <v>1.3847675568743818E-2</v>
      </c>
      <c r="AB48" s="112">
        <v>5</v>
      </c>
      <c r="AC48" s="31">
        <f>AB48/$AB$123</f>
        <v>2.3255813953488372E-2</v>
      </c>
      <c r="AD48" s="33">
        <f t="shared" si="64"/>
        <v>0.35714285714285715</v>
      </c>
      <c r="AE48" s="24"/>
      <c r="AF48" s="84">
        <v>12</v>
      </c>
      <c r="AG48" s="85">
        <f>AF48/$AF$123</f>
        <v>1.3186813186813187E-2</v>
      </c>
      <c r="AH48" s="112">
        <v>2</v>
      </c>
      <c r="AI48" s="31">
        <f>AH48/$AH$123</f>
        <v>1.06951871657754E-2</v>
      </c>
      <c r="AJ48" s="33">
        <f t="shared" si="65"/>
        <v>0.16666666666666666</v>
      </c>
      <c r="AK48" s="24"/>
      <c r="AL48" s="84">
        <v>13</v>
      </c>
      <c r="AM48" s="85">
        <f>AL48/$AL$123</f>
        <v>1.5348288075560802E-2</v>
      </c>
      <c r="AN48" s="112">
        <v>2</v>
      </c>
      <c r="AO48" s="31">
        <f>AN48/$AN$123</f>
        <v>9.2165898617511521E-3</v>
      </c>
      <c r="AP48" s="33">
        <f t="shared" si="66"/>
        <v>0.15384615384615385</v>
      </c>
      <c r="AQ48" s="24"/>
      <c r="AR48" s="84">
        <v>24</v>
      </c>
      <c r="AS48" s="85">
        <f>AR48/$AR$123</f>
        <v>2.7586206896551724E-2</v>
      </c>
      <c r="AT48" s="35">
        <v>8</v>
      </c>
      <c r="AU48" s="31">
        <f>AT48/$AT$123</f>
        <v>3.7037037037037035E-2</v>
      </c>
      <c r="AV48" s="33">
        <f t="shared" si="17"/>
        <v>0.33333333333333331</v>
      </c>
      <c r="AW48" s="24"/>
      <c r="AX48" s="84">
        <v>15</v>
      </c>
      <c r="AY48" s="85">
        <f>AX48/$AX$123</f>
        <v>1.9255455712451863E-2</v>
      </c>
      <c r="AZ48" s="35">
        <v>4</v>
      </c>
      <c r="BA48" s="31">
        <f>AZ48/$AZ$123</f>
        <v>1.9417475728155338E-2</v>
      </c>
      <c r="BB48" s="33">
        <f t="shared" si="18"/>
        <v>0.26666666666666666</v>
      </c>
      <c r="BC48" s="24"/>
      <c r="BD48" s="47">
        <v>13</v>
      </c>
      <c r="BE48" s="88">
        <v>1.8413597733711051E-2</v>
      </c>
      <c r="BF48" s="20">
        <v>3</v>
      </c>
      <c r="BG48" s="1">
        <v>1.9108280254777069E-2</v>
      </c>
      <c r="BH48" s="2">
        <f t="shared" si="26"/>
        <v>0.23076923076923078</v>
      </c>
      <c r="BI48" s="12"/>
      <c r="BJ48" s="77">
        <v>16</v>
      </c>
      <c r="BK48" s="88">
        <v>2.2922636103151862E-2</v>
      </c>
      <c r="BL48" s="93">
        <v>4</v>
      </c>
      <c r="BM48" s="1">
        <v>2.0408163265306124E-2</v>
      </c>
      <c r="BN48" s="2">
        <f>BL48/BJ48</f>
        <v>0.25</v>
      </c>
    </row>
    <row r="49" spans="1:66" s="149" customFormat="1" ht="12.75" customHeight="1" x14ac:dyDescent="0.2">
      <c r="A49" s="163" t="s">
        <v>61</v>
      </c>
      <c r="B49" s="132">
        <f>SUM(B47:B48)</f>
        <v>16</v>
      </c>
      <c r="C49" s="133">
        <f t="shared" si="58"/>
        <v>1.9300361881785282E-2</v>
      </c>
      <c r="D49" s="134">
        <f>SUM(D47:D48)</f>
        <v>3</v>
      </c>
      <c r="E49" s="135">
        <f t="shared" si="59"/>
        <v>1.6304347826086956E-2</v>
      </c>
      <c r="F49" s="136">
        <f t="shared" si="67"/>
        <v>0.1875</v>
      </c>
      <c r="G49" s="137"/>
      <c r="H49" s="132">
        <f>SUM(H47:H48)</f>
        <v>17</v>
      </c>
      <c r="I49" s="133">
        <f>H49/$H$123</f>
        <v>1.8660812294182216E-2</v>
      </c>
      <c r="J49" s="134">
        <f>SUM(J47:J48)</f>
        <v>5</v>
      </c>
      <c r="K49" s="135">
        <f>J49/$J$123</f>
        <v>2.5125628140703519E-2</v>
      </c>
      <c r="L49" s="136">
        <f t="shared" si="68"/>
        <v>0.29411764705882354</v>
      </c>
      <c r="M49" s="137"/>
      <c r="N49" s="132">
        <f>SUM(N47:N48)</f>
        <v>15</v>
      </c>
      <c r="O49" s="133">
        <f>N49/$N$123</f>
        <v>1.7142857142857144E-2</v>
      </c>
      <c r="P49" s="134">
        <f>SUM(P47:P48)</f>
        <v>2</v>
      </c>
      <c r="Q49" s="135">
        <f>P49/$P$123</f>
        <v>9.4786729857819912E-3</v>
      </c>
      <c r="R49" s="136">
        <f t="shared" si="63"/>
        <v>0.13333333333333333</v>
      </c>
      <c r="S49" s="137"/>
      <c r="T49" s="132">
        <f>SUM(T47:T48)</f>
        <v>15</v>
      </c>
      <c r="U49" s="133">
        <f>T49/$T$123</f>
        <v>1.6835016835016835E-2</v>
      </c>
      <c r="V49" s="134">
        <f>SUM(V47:V48)</f>
        <v>6</v>
      </c>
      <c r="W49" s="135">
        <f>V49/$V$123</f>
        <v>3.0927835051546393E-2</v>
      </c>
      <c r="X49" s="136">
        <f t="shared" si="22"/>
        <v>0.4</v>
      </c>
      <c r="Y49" s="137"/>
      <c r="Z49" s="132">
        <f>SUM(Z47:Z48)</f>
        <v>26</v>
      </c>
      <c r="AA49" s="133">
        <f>Z49/$Z$123</f>
        <v>2.5717111770524232E-2</v>
      </c>
      <c r="AB49" s="134">
        <f>SUM(AB47:AB48)</f>
        <v>5</v>
      </c>
      <c r="AC49" s="135">
        <f>AB49/$AB$123</f>
        <v>2.3255813953488372E-2</v>
      </c>
      <c r="AD49" s="136">
        <f t="shared" si="64"/>
        <v>0.19230769230769232</v>
      </c>
      <c r="AE49" s="137"/>
      <c r="AF49" s="132">
        <f>SUM(AF47:AF48)</f>
        <v>32</v>
      </c>
      <c r="AG49" s="133">
        <f>AF49/$AF$123</f>
        <v>3.5164835164835165E-2</v>
      </c>
      <c r="AH49" s="134">
        <f>SUM(AH47:AH48)</f>
        <v>7</v>
      </c>
      <c r="AI49" s="135">
        <f>AH49/$AH$123</f>
        <v>3.7433155080213901E-2</v>
      </c>
      <c r="AJ49" s="136">
        <f t="shared" si="65"/>
        <v>0.21875</v>
      </c>
      <c r="AK49" s="137"/>
      <c r="AL49" s="132">
        <f>SUM(AL47:AL48)</f>
        <v>18</v>
      </c>
      <c r="AM49" s="133">
        <f>AL49/$AL$123</f>
        <v>2.1251475796930343E-2</v>
      </c>
      <c r="AN49" s="134">
        <f>SUM(AN47:AN48)</f>
        <v>3</v>
      </c>
      <c r="AO49" s="135">
        <f>AN49/$AN$123</f>
        <v>1.3824884792626729E-2</v>
      </c>
      <c r="AP49" s="136">
        <f t="shared" si="66"/>
        <v>0.16666666666666666</v>
      </c>
      <c r="AQ49" s="137"/>
      <c r="AR49" s="132">
        <f>SUM(AR47:AR48)</f>
        <v>39</v>
      </c>
      <c r="AS49" s="133">
        <f>AR49/$AR$123</f>
        <v>4.4827586206896551E-2</v>
      </c>
      <c r="AT49" s="138">
        <f>SUM(AT47:AT48)</f>
        <v>11</v>
      </c>
      <c r="AU49" s="135">
        <f>AT49/$AT$123</f>
        <v>5.0925925925925923E-2</v>
      </c>
      <c r="AV49" s="136">
        <f t="shared" si="17"/>
        <v>0.28205128205128205</v>
      </c>
      <c r="AW49" s="137"/>
      <c r="AX49" s="132">
        <f>SUM(AX47:AX48)</f>
        <v>25</v>
      </c>
      <c r="AY49" s="133">
        <f>AX49/$AX$123</f>
        <v>3.2092426187419767E-2</v>
      </c>
      <c r="AZ49" s="138">
        <f>SUM(AZ47:AZ48)</f>
        <v>8</v>
      </c>
      <c r="BA49" s="135">
        <f>AZ49/$AZ$123</f>
        <v>3.8834951456310676E-2</v>
      </c>
      <c r="BB49" s="136">
        <f t="shared" si="18"/>
        <v>0.32</v>
      </c>
      <c r="BC49" s="137"/>
      <c r="BD49" s="139">
        <f>SUM(BD47:BD48)</f>
        <v>27</v>
      </c>
      <c r="BE49" s="140">
        <f t="shared" ref="BE49:BG49" si="76">SUM(BE47:BE48)</f>
        <v>3.8243626062322948E-2</v>
      </c>
      <c r="BF49" s="141">
        <f t="shared" si="76"/>
        <v>7</v>
      </c>
      <c r="BG49" s="142">
        <f t="shared" si="76"/>
        <v>4.4585987261146494E-2</v>
      </c>
      <c r="BH49" s="143">
        <f t="shared" si="26"/>
        <v>0.25925925925925924</v>
      </c>
      <c r="BI49" s="144"/>
      <c r="BJ49" s="157">
        <f>SUM(BJ47:BJ48)</f>
        <v>29</v>
      </c>
      <c r="BK49" s="146">
        <f t="shared" ref="BK49" si="77">SUM(BK47:BK48)</f>
        <v>4.1547277936962751E-2</v>
      </c>
      <c r="BL49" s="147">
        <f t="shared" ref="BL49" si="78">SUM(BL47:BL48)</f>
        <v>8</v>
      </c>
      <c r="BM49" s="148">
        <f t="shared" ref="BM49" si="79">SUM(BM47:BM48)</f>
        <v>4.0816326530612249E-2</v>
      </c>
      <c r="BN49" s="143">
        <f t="shared" ref="BN49" si="80">BL49/BJ49</f>
        <v>0.27586206896551724</v>
      </c>
    </row>
    <row r="50" spans="1:66" ht="12.75" customHeight="1" x14ac:dyDescent="0.2">
      <c r="A50" s="28" t="s">
        <v>82</v>
      </c>
      <c r="B50" s="84"/>
      <c r="C50" s="85">
        <f t="shared" si="58"/>
        <v>0</v>
      </c>
      <c r="D50" s="112"/>
      <c r="E50" s="31">
        <f t="shared" si="59"/>
        <v>0</v>
      </c>
      <c r="F50" s="136"/>
      <c r="G50" s="24"/>
      <c r="H50" s="84"/>
      <c r="I50" s="85">
        <f>H50/$H$123</f>
        <v>0</v>
      </c>
      <c r="J50" s="112"/>
      <c r="K50" s="31">
        <f>J50/$J$123</f>
        <v>0</v>
      </c>
      <c r="L50" s="33"/>
      <c r="M50" s="24"/>
      <c r="N50" s="84"/>
      <c r="O50" s="85">
        <f>N50/$N$123</f>
        <v>0</v>
      </c>
      <c r="P50" s="112"/>
      <c r="Q50" s="31">
        <f>P50/$P$123</f>
        <v>0</v>
      </c>
      <c r="R50" s="33"/>
      <c r="S50" s="24"/>
      <c r="T50" s="84"/>
      <c r="U50" s="85">
        <f>T50/$T$123</f>
        <v>0</v>
      </c>
      <c r="V50" s="112"/>
      <c r="W50" s="31">
        <f>V50/$V$123</f>
        <v>0</v>
      </c>
      <c r="X50" s="33"/>
      <c r="Y50" s="24"/>
      <c r="Z50" s="84"/>
      <c r="AA50" s="85">
        <f>Z50/$Z$123</f>
        <v>0</v>
      </c>
      <c r="AB50" s="112"/>
      <c r="AC50" s="31">
        <f>AB50/$AB$123</f>
        <v>0</v>
      </c>
      <c r="AD50" s="33"/>
      <c r="AE50" s="24"/>
      <c r="AF50" s="84"/>
      <c r="AG50" s="85">
        <f>AF50/$AF$123</f>
        <v>0</v>
      </c>
      <c r="AH50" s="112"/>
      <c r="AI50" s="31">
        <f>AH50/$AH$123</f>
        <v>0</v>
      </c>
      <c r="AJ50" s="33"/>
      <c r="AK50" s="24"/>
      <c r="AL50" s="84"/>
      <c r="AM50" s="85">
        <f>AL50/$AL$123</f>
        <v>0</v>
      </c>
      <c r="AN50" s="112"/>
      <c r="AO50" s="31">
        <f>AN50/$AN$123</f>
        <v>0</v>
      </c>
      <c r="AP50" s="33"/>
      <c r="AQ50" s="24"/>
      <c r="AR50" s="84"/>
      <c r="AS50" s="85">
        <f>AR50/$AR$123</f>
        <v>0</v>
      </c>
      <c r="AT50" s="35"/>
      <c r="AU50" s="31">
        <f>AT50/$AT$123</f>
        <v>0</v>
      </c>
      <c r="AV50" s="33"/>
      <c r="AW50" s="24"/>
      <c r="AX50" s="84">
        <v>1</v>
      </c>
      <c r="AY50" s="85">
        <f>AX50/$AX$123</f>
        <v>1.2836970474967907E-3</v>
      </c>
      <c r="AZ50" s="35"/>
      <c r="BA50" s="31">
        <f>AZ50/$AZ$123</f>
        <v>0</v>
      </c>
      <c r="BB50" s="33">
        <f t="shared" si="18"/>
        <v>0</v>
      </c>
      <c r="BC50" s="24"/>
      <c r="BD50" s="47"/>
      <c r="BE50" s="88">
        <f t="shared" ref="BE50" si="81">SUM(BE48:BE49)</f>
        <v>5.6657223796033995E-2</v>
      </c>
      <c r="BF50" s="20"/>
      <c r="BG50" s="1"/>
      <c r="BH50" s="2" t="e">
        <f t="shared" si="26"/>
        <v>#DIV/0!</v>
      </c>
      <c r="BI50" s="12"/>
      <c r="BJ50" s="78"/>
      <c r="BK50" s="98"/>
      <c r="BL50" s="39"/>
      <c r="BM50" s="16"/>
      <c r="BN50" s="2"/>
    </row>
    <row r="51" spans="1:66" ht="12.75" customHeight="1" x14ac:dyDescent="0.2">
      <c r="A51" s="28" t="s">
        <v>198</v>
      </c>
      <c r="B51" s="84">
        <v>2</v>
      </c>
      <c r="C51" s="85">
        <f t="shared" si="58"/>
        <v>2.4125452352231603E-3</v>
      </c>
      <c r="D51" s="112">
        <v>0</v>
      </c>
      <c r="E51" s="31">
        <f t="shared" si="59"/>
        <v>0</v>
      </c>
      <c r="F51" s="136">
        <f t="shared" si="67"/>
        <v>0</v>
      </c>
      <c r="G51" s="24"/>
      <c r="H51" s="84"/>
      <c r="I51" s="85"/>
      <c r="J51" s="112"/>
      <c r="K51" s="31"/>
      <c r="L51" s="33"/>
      <c r="M51" s="24"/>
      <c r="N51" s="84"/>
      <c r="O51" s="85"/>
      <c r="P51" s="112"/>
      <c r="Q51" s="31"/>
      <c r="R51" s="33"/>
      <c r="S51" s="24"/>
      <c r="T51" s="84"/>
      <c r="U51" s="85"/>
      <c r="V51" s="112"/>
      <c r="W51" s="31"/>
      <c r="X51" s="33"/>
      <c r="Y51" s="24"/>
      <c r="Z51" s="84"/>
      <c r="AA51" s="85"/>
      <c r="AB51" s="112"/>
      <c r="AC51" s="31"/>
      <c r="AD51" s="33"/>
      <c r="AE51" s="24"/>
      <c r="AF51" s="84"/>
      <c r="AG51" s="85"/>
      <c r="AH51" s="112"/>
      <c r="AI51" s="31"/>
      <c r="AJ51" s="33"/>
      <c r="AK51" s="24"/>
      <c r="AL51" s="84"/>
      <c r="AM51" s="85"/>
      <c r="AN51" s="112"/>
      <c r="AO51" s="31"/>
      <c r="AP51" s="33"/>
      <c r="AQ51" s="24"/>
      <c r="AR51" s="84"/>
      <c r="AS51" s="85"/>
      <c r="AT51" s="35"/>
      <c r="AU51" s="31"/>
      <c r="AV51" s="33"/>
      <c r="AW51" s="24"/>
      <c r="AX51" s="84"/>
      <c r="AY51" s="85"/>
      <c r="AZ51" s="35"/>
      <c r="BA51" s="31"/>
      <c r="BB51" s="33"/>
      <c r="BC51" s="24"/>
      <c r="BD51" s="47"/>
      <c r="BE51" s="88"/>
      <c r="BF51" s="20"/>
      <c r="BG51" s="1"/>
      <c r="BH51" s="2"/>
      <c r="BI51" s="12"/>
      <c r="BJ51" s="78"/>
      <c r="BK51" s="98"/>
      <c r="BL51" s="39"/>
      <c r="BM51" s="16"/>
      <c r="BN51" s="2"/>
    </row>
    <row r="52" spans="1:66" ht="12.75" customHeight="1" x14ac:dyDescent="0.2">
      <c r="A52" s="28" t="s">
        <v>83</v>
      </c>
      <c r="B52" s="84"/>
      <c r="C52" s="85">
        <f t="shared" si="58"/>
        <v>0</v>
      </c>
      <c r="D52" s="112"/>
      <c r="E52" s="31">
        <f t="shared" si="59"/>
        <v>0</v>
      </c>
      <c r="F52" s="33" t="e">
        <f t="shared" ref="F52" si="82">D52/B52</f>
        <v>#DIV/0!</v>
      </c>
      <c r="G52" s="24"/>
      <c r="H52" s="84">
        <v>2</v>
      </c>
      <c r="I52" s="85">
        <f t="shared" ref="I52:I70" si="83">H52/$H$123</f>
        <v>2.1953896816684962E-3</v>
      </c>
      <c r="J52" s="112">
        <v>1</v>
      </c>
      <c r="K52" s="31">
        <f t="shared" ref="K52:K70" si="84">J52/$J$123</f>
        <v>5.0251256281407036E-3</v>
      </c>
      <c r="L52" s="33">
        <f t="shared" ref="L52:L60" si="85">J52/H52</f>
        <v>0.5</v>
      </c>
      <c r="M52" s="24"/>
      <c r="N52" s="84"/>
      <c r="O52" s="85">
        <f t="shared" ref="O52:O70" si="86">N52/$N$123</f>
        <v>0</v>
      </c>
      <c r="P52" s="112"/>
      <c r="Q52" s="31">
        <f t="shared" ref="Q52:Q70" si="87">P52/$P$123</f>
        <v>0</v>
      </c>
      <c r="R52" s="33"/>
      <c r="S52" s="24"/>
      <c r="T52" s="84">
        <v>1</v>
      </c>
      <c r="U52" s="85">
        <f t="shared" ref="U52:U70" si="88">T52/$T$123</f>
        <v>1.1223344556677891E-3</v>
      </c>
      <c r="V52" s="112">
        <v>1</v>
      </c>
      <c r="W52" s="31">
        <f>V52/$V$123</f>
        <v>5.1546391752577319E-3</v>
      </c>
      <c r="X52" s="33">
        <f t="shared" si="22"/>
        <v>1</v>
      </c>
      <c r="Y52" s="24"/>
      <c r="Z52" s="84"/>
      <c r="AA52" s="85">
        <f>Z52/$Z$123</f>
        <v>0</v>
      </c>
      <c r="AB52" s="112"/>
      <c r="AC52" s="31">
        <f>AB52/$AB$123</f>
        <v>0</v>
      </c>
      <c r="AD52" s="33"/>
      <c r="AE52" s="24"/>
      <c r="AF52" s="84"/>
      <c r="AG52" s="85">
        <f>AF52/$AF$123</f>
        <v>0</v>
      </c>
      <c r="AH52" s="112"/>
      <c r="AI52" s="31">
        <f>AH52/$AH$123</f>
        <v>0</v>
      </c>
      <c r="AJ52" s="33"/>
      <c r="AK52" s="24"/>
      <c r="AL52" s="84">
        <v>2</v>
      </c>
      <c r="AM52" s="85">
        <f>AL52/$AL$123</f>
        <v>2.3612750885478157E-3</v>
      </c>
      <c r="AN52" s="112">
        <v>2</v>
      </c>
      <c r="AO52" s="31">
        <f>AN52/$AN$123</f>
        <v>9.2165898617511521E-3</v>
      </c>
      <c r="AP52" s="33"/>
      <c r="AQ52" s="24"/>
      <c r="AR52" s="84"/>
      <c r="AS52" s="85">
        <f>AR52/$AR$123</f>
        <v>0</v>
      </c>
      <c r="AT52" s="35"/>
      <c r="AU52" s="31">
        <f>AT52/$AT$123</f>
        <v>0</v>
      </c>
      <c r="AV52" s="33"/>
      <c r="AW52" s="24"/>
      <c r="AX52" s="84">
        <v>1</v>
      </c>
      <c r="AY52" s="85">
        <f>AX52/$AX$123</f>
        <v>1.2836970474967907E-3</v>
      </c>
      <c r="AZ52" s="35"/>
      <c r="BA52" s="31">
        <f>AZ52/$AZ$123</f>
        <v>0</v>
      </c>
      <c r="BB52" s="33">
        <f t="shared" si="18"/>
        <v>0</v>
      </c>
      <c r="BC52" s="24"/>
      <c r="BD52" s="47"/>
      <c r="BE52" s="88">
        <f t="shared" ref="BE52" si="89">SUM(BE49:BE50)</f>
        <v>9.490084985835695E-2</v>
      </c>
      <c r="BF52" s="20"/>
      <c r="BG52" s="1"/>
      <c r="BH52" s="2" t="e">
        <f t="shared" si="26"/>
        <v>#DIV/0!</v>
      </c>
      <c r="BI52" s="12"/>
      <c r="BJ52" s="78"/>
      <c r="BK52" s="98"/>
      <c r="BL52" s="39"/>
      <c r="BM52" s="16"/>
      <c r="BN52" s="2"/>
    </row>
    <row r="53" spans="1:66" x14ac:dyDescent="0.2">
      <c r="A53" s="28" t="s">
        <v>41</v>
      </c>
      <c r="B53" s="84"/>
      <c r="C53" s="85">
        <f t="shared" si="58"/>
        <v>0</v>
      </c>
      <c r="D53" s="112"/>
      <c r="E53" s="31">
        <f t="shared" si="59"/>
        <v>0</v>
      </c>
      <c r="F53" s="33"/>
      <c r="G53" s="24"/>
      <c r="H53" s="84"/>
      <c r="I53" s="85">
        <f t="shared" si="83"/>
        <v>0</v>
      </c>
      <c r="J53" s="112"/>
      <c r="K53" s="31">
        <f t="shared" si="84"/>
        <v>0</v>
      </c>
      <c r="L53" s="33"/>
      <c r="M53" s="24"/>
      <c r="N53" s="84">
        <v>1</v>
      </c>
      <c r="O53" s="85">
        <f t="shared" si="86"/>
        <v>1.1428571428571429E-3</v>
      </c>
      <c r="P53" s="112">
        <v>1</v>
      </c>
      <c r="Q53" s="31">
        <f t="shared" si="87"/>
        <v>4.7393364928909956E-3</v>
      </c>
      <c r="R53" s="33">
        <f t="shared" ref="R53:R60" si="90">P53/N53</f>
        <v>1</v>
      </c>
      <c r="S53" s="24"/>
      <c r="T53" s="84"/>
      <c r="U53" s="85">
        <f t="shared" si="88"/>
        <v>0</v>
      </c>
      <c r="V53" s="112"/>
      <c r="W53" s="31">
        <f>V53/$V$123</f>
        <v>0</v>
      </c>
      <c r="X53" s="33"/>
      <c r="Y53" s="24"/>
      <c r="Z53" s="84">
        <v>2</v>
      </c>
      <c r="AA53" s="85">
        <f>Z53/$Z$123</f>
        <v>1.9782393669634025E-3</v>
      </c>
      <c r="AB53" s="112">
        <v>1</v>
      </c>
      <c r="AC53" s="31">
        <f>AB53/$AB$123</f>
        <v>4.6511627906976744E-3</v>
      </c>
      <c r="AD53" s="33">
        <f t="shared" ref="AD53:AD56" si="91">AB53/Z53</f>
        <v>0.5</v>
      </c>
      <c r="AE53" s="24"/>
      <c r="AF53" s="84">
        <v>2</v>
      </c>
      <c r="AG53" s="85">
        <f>AF53/$AF$123</f>
        <v>2.1978021978021978E-3</v>
      </c>
      <c r="AH53" s="112">
        <v>2</v>
      </c>
      <c r="AI53" s="31">
        <f>AH53/$AH$123</f>
        <v>1.06951871657754E-2</v>
      </c>
      <c r="AJ53" s="33">
        <f t="shared" si="65"/>
        <v>1</v>
      </c>
      <c r="AK53" s="24"/>
      <c r="AL53" s="84">
        <v>1</v>
      </c>
      <c r="AM53" s="85">
        <f>AL53/$AL$123</f>
        <v>1.1806375442739079E-3</v>
      </c>
      <c r="AN53" s="112">
        <v>0</v>
      </c>
      <c r="AO53" s="31">
        <f>AN53/$AN$123</f>
        <v>0</v>
      </c>
      <c r="AP53" s="33"/>
      <c r="AQ53" s="24"/>
      <c r="AR53" s="84"/>
      <c r="AS53" s="85">
        <f>AR53/$AR$123</f>
        <v>0</v>
      </c>
      <c r="AT53" s="35"/>
      <c r="AU53" s="31">
        <f>AT53/$AT$123</f>
        <v>0</v>
      </c>
      <c r="AV53" s="33"/>
      <c r="AW53" s="24"/>
      <c r="AX53" s="84">
        <v>4</v>
      </c>
      <c r="AY53" s="85">
        <f>AX53/$AX$123</f>
        <v>5.1347881899871627E-3</v>
      </c>
      <c r="AZ53" s="35">
        <v>1</v>
      </c>
      <c r="BA53" s="31">
        <f>AZ53/$AZ$123</f>
        <v>4.8543689320388345E-3</v>
      </c>
      <c r="BB53" s="33">
        <f t="shared" si="18"/>
        <v>0.25</v>
      </c>
      <c r="BC53" s="24"/>
      <c r="BD53" s="47">
        <v>1</v>
      </c>
      <c r="BE53" s="88">
        <f t="shared" ref="BE53" si="92">SUM(BE50:BE52)</f>
        <v>0.15155807365439095</v>
      </c>
      <c r="BF53" s="39"/>
      <c r="BG53" s="1"/>
      <c r="BH53" s="2">
        <f t="shared" si="26"/>
        <v>0</v>
      </c>
      <c r="BI53" s="12"/>
      <c r="BJ53" s="77">
        <v>2</v>
      </c>
      <c r="BK53" s="88">
        <v>2.8653295128939827E-3</v>
      </c>
      <c r="BL53" s="93">
        <v>1</v>
      </c>
      <c r="BM53" s="1">
        <v>5.1020408163265311E-3</v>
      </c>
      <c r="BN53" s="2">
        <f>BL53/BJ53</f>
        <v>0.5</v>
      </c>
    </row>
    <row r="54" spans="1:66" x14ac:dyDescent="0.2">
      <c r="A54" s="28" t="s">
        <v>87</v>
      </c>
      <c r="B54" s="84"/>
      <c r="C54" s="85">
        <f t="shared" si="58"/>
        <v>0</v>
      </c>
      <c r="D54" s="112"/>
      <c r="E54" s="31">
        <f t="shared" si="59"/>
        <v>0</v>
      </c>
      <c r="F54" s="33"/>
      <c r="G54" s="24"/>
      <c r="H54" s="84"/>
      <c r="I54" s="85">
        <f t="shared" si="83"/>
        <v>0</v>
      </c>
      <c r="J54" s="112"/>
      <c r="K54" s="31">
        <f t="shared" si="84"/>
        <v>0</v>
      </c>
      <c r="L54" s="33"/>
      <c r="M54" s="24"/>
      <c r="N54" s="84">
        <v>2</v>
      </c>
      <c r="O54" s="85">
        <f t="shared" si="86"/>
        <v>2.2857142857142859E-3</v>
      </c>
      <c r="P54" s="112"/>
      <c r="Q54" s="31">
        <f t="shared" si="87"/>
        <v>0</v>
      </c>
      <c r="R54" s="33">
        <f t="shared" si="90"/>
        <v>0</v>
      </c>
      <c r="S54" s="24"/>
      <c r="T54" s="84"/>
      <c r="U54" s="85">
        <f t="shared" si="88"/>
        <v>0</v>
      </c>
      <c r="V54" s="112"/>
      <c r="W54" s="31"/>
      <c r="X54" s="33"/>
      <c r="Y54" s="24"/>
      <c r="Z54" s="84"/>
      <c r="AA54" s="85"/>
      <c r="AB54" s="112"/>
      <c r="AC54" s="31"/>
      <c r="AD54" s="33"/>
      <c r="AE54" s="24"/>
      <c r="AF54" s="84"/>
      <c r="AG54" s="85"/>
      <c r="AH54" s="112"/>
      <c r="AI54" s="31"/>
      <c r="AJ54" s="33"/>
      <c r="AK54" s="24"/>
      <c r="AL54" s="84"/>
      <c r="AM54" s="85"/>
      <c r="AN54" s="112"/>
      <c r="AO54" s="31"/>
      <c r="AP54" s="33"/>
      <c r="AQ54" s="24"/>
      <c r="AR54" s="84"/>
      <c r="AS54" s="85"/>
      <c r="AT54" s="35"/>
      <c r="AU54" s="31"/>
      <c r="AV54" s="33"/>
      <c r="AW54" s="24"/>
      <c r="AX54" s="84"/>
      <c r="AY54" s="85"/>
      <c r="AZ54" s="35"/>
      <c r="BA54" s="31"/>
      <c r="BB54" s="33"/>
      <c r="BC54" s="24"/>
      <c r="BD54" s="47"/>
      <c r="BE54" s="88"/>
      <c r="BF54" s="39"/>
      <c r="BG54" s="1"/>
      <c r="BH54" s="2"/>
      <c r="BI54" s="12"/>
      <c r="BJ54" s="77"/>
      <c r="BK54" s="88"/>
      <c r="BL54" s="93"/>
      <c r="BM54" s="1"/>
      <c r="BN54" s="2"/>
    </row>
    <row r="55" spans="1:66" s="149" customFormat="1" ht="12.75" customHeight="1" x14ac:dyDescent="0.2">
      <c r="A55" s="163" t="s">
        <v>87</v>
      </c>
      <c r="B55" s="132">
        <f>SUM(B50:B54)</f>
        <v>2</v>
      </c>
      <c r="C55" s="133">
        <f t="shared" si="58"/>
        <v>2.4125452352231603E-3</v>
      </c>
      <c r="D55" s="159">
        <f>SUM(D50:D54)</f>
        <v>0</v>
      </c>
      <c r="E55" s="135">
        <f t="shared" si="59"/>
        <v>0</v>
      </c>
      <c r="F55" s="136">
        <f t="shared" ref="F55:F60" si="93">D55/B55</f>
        <v>0</v>
      </c>
      <c r="G55" s="137"/>
      <c r="H55" s="132">
        <f>SUM(H50:H54)</f>
        <v>2</v>
      </c>
      <c r="I55" s="133">
        <f t="shared" si="83"/>
        <v>2.1953896816684962E-3</v>
      </c>
      <c r="J55" s="159">
        <f>SUM(J50:J54)</f>
        <v>1</v>
      </c>
      <c r="K55" s="135">
        <f t="shared" si="84"/>
        <v>5.0251256281407036E-3</v>
      </c>
      <c r="L55" s="136">
        <f t="shared" si="85"/>
        <v>0.5</v>
      </c>
      <c r="M55" s="137"/>
      <c r="N55" s="132">
        <f>SUM(N50:N54)</f>
        <v>3</v>
      </c>
      <c r="O55" s="133">
        <f t="shared" si="86"/>
        <v>3.4285714285714284E-3</v>
      </c>
      <c r="P55" s="159">
        <f>SUM(P50:P54)</f>
        <v>1</v>
      </c>
      <c r="Q55" s="135">
        <f t="shared" si="87"/>
        <v>4.7393364928909956E-3</v>
      </c>
      <c r="R55" s="136">
        <f t="shared" si="90"/>
        <v>0.33333333333333331</v>
      </c>
      <c r="S55" s="137"/>
      <c r="T55" s="132">
        <f>SUM(T50:T53)</f>
        <v>1</v>
      </c>
      <c r="U55" s="133">
        <f t="shared" si="88"/>
        <v>1.1223344556677891E-3</v>
      </c>
      <c r="V55" s="159">
        <f>SUM(V50:V53)</f>
        <v>1</v>
      </c>
      <c r="W55" s="135">
        <f t="shared" ref="W55:W86" si="94">V55/$V$123</f>
        <v>5.1546391752577319E-3</v>
      </c>
      <c r="X55" s="136">
        <f t="shared" si="22"/>
        <v>1</v>
      </c>
      <c r="Y55" s="137"/>
      <c r="Z55" s="132">
        <f>SUM(Z50:Z53)</f>
        <v>2</v>
      </c>
      <c r="AA55" s="133">
        <f t="shared" ref="AA55:AA68" si="95">Z55/$Z$123</f>
        <v>1.9782393669634025E-3</v>
      </c>
      <c r="AB55" s="159">
        <f>SUM(AB50:AB53)</f>
        <v>1</v>
      </c>
      <c r="AC55" s="135">
        <f t="shared" ref="AC55:AC68" si="96">AB55/$AB$123</f>
        <v>4.6511627906976744E-3</v>
      </c>
      <c r="AD55" s="136">
        <f t="shared" si="91"/>
        <v>0.5</v>
      </c>
      <c r="AE55" s="137"/>
      <c r="AF55" s="132">
        <f>SUM(AF50:AF53)</f>
        <v>2</v>
      </c>
      <c r="AG55" s="133">
        <f t="shared" ref="AG55:AG68" si="97">AF55/$AF$123</f>
        <v>2.1978021978021978E-3</v>
      </c>
      <c r="AH55" s="159">
        <f>SUM(AH50:AH53)</f>
        <v>2</v>
      </c>
      <c r="AI55" s="135">
        <f t="shared" ref="AI55:AI68" si="98">AH55/$AH$123</f>
        <v>1.06951871657754E-2</v>
      </c>
      <c r="AJ55" s="136">
        <f t="shared" si="65"/>
        <v>1</v>
      </c>
      <c r="AK55" s="137"/>
      <c r="AL55" s="132">
        <f>SUM(AL50:AL53)</f>
        <v>3</v>
      </c>
      <c r="AM55" s="133">
        <f t="shared" ref="AM55:AM68" si="99">AL55/$AL$123</f>
        <v>3.5419126328217238E-3</v>
      </c>
      <c r="AN55" s="159">
        <f>SUM(AN50:AN53)</f>
        <v>2</v>
      </c>
      <c r="AO55" s="135">
        <f t="shared" ref="AO55:AO68" si="100">AN55/$AN$123</f>
        <v>9.2165898617511521E-3</v>
      </c>
      <c r="AP55" s="136"/>
      <c r="AQ55" s="137"/>
      <c r="AR55" s="132">
        <f>SUM(AR50:AR53)</f>
        <v>0</v>
      </c>
      <c r="AS55" s="133">
        <f>AR55/$AR$123</f>
        <v>0</v>
      </c>
      <c r="AT55" s="160">
        <f>SUM(AT50:AT53)</f>
        <v>0</v>
      </c>
      <c r="AU55" s="135">
        <f>AT55/$AT$123</f>
        <v>0</v>
      </c>
      <c r="AV55" s="136"/>
      <c r="AW55" s="137"/>
      <c r="AX55" s="158">
        <f>SUM(AX50:AX53)</f>
        <v>6</v>
      </c>
      <c r="AY55" s="133">
        <f>AX55/$AX$123</f>
        <v>7.7021822849807449E-3</v>
      </c>
      <c r="AZ55" s="160">
        <f>SUM(AZ50:AZ53)</f>
        <v>1</v>
      </c>
      <c r="BA55" s="135">
        <f>AZ55/$AZ$123</f>
        <v>4.8543689320388345E-3</v>
      </c>
      <c r="BB55" s="136">
        <f>AZ55/AX55</f>
        <v>0.16666666666666666</v>
      </c>
      <c r="BC55" s="137"/>
      <c r="BD55" s="158">
        <f>SUM(BD50:BD53)</f>
        <v>1</v>
      </c>
      <c r="BE55" s="140">
        <f>BD55/BD123</f>
        <v>1.4164305949008499E-3</v>
      </c>
      <c r="BF55" s="160">
        <f>SUM(BF50:BF53)</f>
        <v>0</v>
      </c>
      <c r="BG55" s="142">
        <f>BF55/BF123</f>
        <v>0</v>
      </c>
      <c r="BH55" s="143">
        <f>BF55/BD55</f>
        <v>0</v>
      </c>
      <c r="BI55" s="144"/>
      <c r="BJ55" s="158">
        <f>SUM(BJ50:BJ53)</f>
        <v>2</v>
      </c>
      <c r="BK55" s="140">
        <f>BJ55/BJ123</f>
        <v>2.8653295128939827E-3</v>
      </c>
      <c r="BL55" s="160">
        <f>SUM(BL50:BL53)</f>
        <v>1</v>
      </c>
      <c r="BM55" s="142">
        <f>BL55/BL123</f>
        <v>5.1020408163265302E-3</v>
      </c>
      <c r="BN55" s="143">
        <f>BL55/BJ55</f>
        <v>0.5</v>
      </c>
    </row>
    <row r="56" spans="1:66" ht="12.75" customHeight="1" x14ac:dyDescent="0.2">
      <c r="A56" s="28" t="s">
        <v>133</v>
      </c>
      <c r="B56" s="84">
        <v>2</v>
      </c>
      <c r="C56" s="85">
        <f t="shared" si="58"/>
        <v>2.4125452352231603E-3</v>
      </c>
      <c r="D56" s="114">
        <v>0</v>
      </c>
      <c r="E56" s="31">
        <f t="shared" si="59"/>
        <v>0</v>
      </c>
      <c r="F56" s="33">
        <f t="shared" si="93"/>
        <v>0</v>
      </c>
      <c r="G56" s="24"/>
      <c r="H56" s="84">
        <v>1</v>
      </c>
      <c r="I56" s="85">
        <f t="shared" si="83"/>
        <v>1.0976948408342481E-3</v>
      </c>
      <c r="J56" s="114">
        <v>1</v>
      </c>
      <c r="K56" s="31">
        <f t="shared" si="84"/>
        <v>5.0251256281407036E-3</v>
      </c>
      <c r="L56" s="33">
        <f t="shared" si="85"/>
        <v>1</v>
      </c>
      <c r="M56" s="24"/>
      <c r="N56" s="84">
        <v>1</v>
      </c>
      <c r="O56" s="85">
        <f t="shared" si="86"/>
        <v>1.1428571428571429E-3</v>
      </c>
      <c r="P56" s="114">
        <v>1</v>
      </c>
      <c r="Q56" s="31">
        <f t="shared" si="87"/>
        <v>4.7393364928909956E-3</v>
      </c>
      <c r="R56" s="33">
        <f t="shared" si="90"/>
        <v>1</v>
      </c>
      <c r="S56" s="24"/>
      <c r="T56" s="84">
        <v>1</v>
      </c>
      <c r="U56" s="85">
        <f t="shared" si="88"/>
        <v>1.1223344556677891E-3</v>
      </c>
      <c r="V56" s="114">
        <v>0</v>
      </c>
      <c r="W56" s="31">
        <f t="shared" si="94"/>
        <v>0</v>
      </c>
      <c r="X56" s="33">
        <f t="shared" si="22"/>
        <v>0</v>
      </c>
      <c r="Y56" s="24"/>
      <c r="Z56" s="84">
        <v>4</v>
      </c>
      <c r="AA56" s="85">
        <f t="shared" si="95"/>
        <v>3.956478733926805E-3</v>
      </c>
      <c r="AB56" s="114">
        <v>1</v>
      </c>
      <c r="AC56" s="31">
        <f t="shared" si="96"/>
        <v>4.6511627906976744E-3</v>
      </c>
      <c r="AD56" s="33">
        <f t="shared" si="91"/>
        <v>0.25</v>
      </c>
      <c r="AE56" s="24"/>
      <c r="AF56" s="84">
        <v>2</v>
      </c>
      <c r="AG56" s="85">
        <f t="shared" si="97"/>
        <v>2.1978021978021978E-3</v>
      </c>
      <c r="AH56" s="114">
        <v>0</v>
      </c>
      <c r="AI56" s="31">
        <f t="shared" si="98"/>
        <v>0</v>
      </c>
      <c r="AJ56" s="33">
        <f t="shared" ref="AJ56:AJ63" si="101">AH56/AF56</f>
        <v>0</v>
      </c>
      <c r="AK56" s="24"/>
      <c r="AL56" s="84">
        <v>3</v>
      </c>
      <c r="AM56" s="85">
        <f t="shared" si="99"/>
        <v>3.5419126328217238E-3</v>
      </c>
      <c r="AN56" s="114">
        <v>2</v>
      </c>
      <c r="AO56" s="31">
        <f t="shared" si="100"/>
        <v>9.2165898617511521E-3</v>
      </c>
      <c r="AP56" s="33"/>
      <c r="AQ56" s="24"/>
      <c r="AR56" s="84"/>
      <c r="AS56" s="85"/>
      <c r="AT56" s="38"/>
      <c r="AU56" s="31"/>
      <c r="AV56" s="33"/>
      <c r="AW56" s="24"/>
      <c r="AX56" s="79"/>
      <c r="AY56" s="85"/>
      <c r="AZ56" s="38"/>
      <c r="BA56" s="31"/>
      <c r="BB56" s="33"/>
      <c r="BC56" s="24"/>
      <c r="BD56" s="79"/>
      <c r="BE56" s="88"/>
      <c r="BF56" s="38"/>
      <c r="BG56" s="1"/>
      <c r="BH56" s="2"/>
      <c r="BI56" s="12"/>
      <c r="BJ56" s="79"/>
      <c r="BK56" s="88"/>
      <c r="BL56" s="38"/>
      <c r="BM56" s="1"/>
      <c r="BN56" s="2"/>
    </row>
    <row r="57" spans="1:66" ht="12.75" customHeight="1" x14ac:dyDescent="0.2">
      <c r="A57" s="28" t="s">
        <v>17</v>
      </c>
      <c r="B57" s="84">
        <v>9</v>
      </c>
      <c r="C57" s="85">
        <f t="shared" si="58"/>
        <v>1.0856453558504222E-2</v>
      </c>
      <c r="D57" s="112">
        <v>1</v>
      </c>
      <c r="E57" s="31">
        <f t="shared" si="59"/>
        <v>5.434782608695652E-3</v>
      </c>
      <c r="F57" s="33">
        <f t="shared" si="93"/>
        <v>0.1111111111111111</v>
      </c>
      <c r="G57" s="24"/>
      <c r="H57" s="84">
        <v>8</v>
      </c>
      <c r="I57" s="85">
        <f t="shared" si="83"/>
        <v>8.7815587266739849E-3</v>
      </c>
      <c r="J57" s="112">
        <v>3</v>
      </c>
      <c r="K57" s="31">
        <f t="shared" si="84"/>
        <v>1.507537688442211E-2</v>
      </c>
      <c r="L57" s="33">
        <f t="shared" si="85"/>
        <v>0.375</v>
      </c>
      <c r="M57" s="24"/>
      <c r="N57" s="84">
        <v>5</v>
      </c>
      <c r="O57" s="85">
        <f t="shared" si="86"/>
        <v>5.7142857142857143E-3</v>
      </c>
      <c r="P57" s="112"/>
      <c r="Q57" s="31">
        <f t="shared" si="87"/>
        <v>0</v>
      </c>
      <c r="R57" s="33">
        <f t="shared" si="90"/>
        <v>0</v>
      </c>
      <c r="S57" s="24"/>
      <c r="T57" s="84">
        <v>7</v>
      </c>
      <c r="U57" s="85">
        <f t="shared" si="88"/>
        <v>7.8563411896745237E-3</v>
      </c>
      <c r="V57" s="112">
        <v>2</v>
      </c>
      <c r="W57" s="31">
        <f t="shared" si="94"/>
        <v>1.0309278350515464E-2</v>
      </c>
      <c r="X57" s="33">
        <f t="shared" si="22"/>
        <v>0.2857142857142857</v>
      </c>
      <c r="Y57" s="24"/>
      <c r="Z57" s="84">
        <v>9</v>
      </c>
      <c r="AA57" s="85">
        <f t="shared" si="95"/>
        <v>8.9020771513353119E-3</v>
      </c>
      <c r="AB57" s="112">
        <v>2</v>
      </c>
      <c r="AC57" s="31">
        <f t="shared" si="96"/>
        <v>9.3023255813953487E-3</v>
      </c>
      <c r="AD57" s="33">
        <f t="shared" ref="AD57:AD60" si="102">AB57/Z57</f>
        <v>0.22222222222222221</v>
      </c>
      <c r="AE57" s="24"/>
      <c r="AF57" s="84">
        <v>6</v>
      </c>
      <c r="AG57" s="85">
        <f t="shared" si="97"/>
        <v>6.5934065934065934E-3</v>
      </c>
      <c r="AH57" s="112">
        <v>0</v>
      </c>
      <c r="AI57" s="31">
        <f t="shared" si="98"/>
        <v>0</v>
      </c>
      <c r="AJ57" s="33">
        <f t="shared" si="101"/>
        <v>0</v>
      </c>
      <c r="AK57" s="24"/>
      <c r="AL57" s="84">
        <v>3</v>
      </c>
      <c r="AM57" s="85">
        <f t="shared" si="99"/>
        <v>3.5419126328217238E-3</v>
      </c>
      <c r="AN57" s="112">
        <v>0</v>
      </c>
      <c r="AO57" s="31">
        <f t="shared" si="100"/>
        <v>0</v>
      </c>
      <c r="AP57" s="33">
        <f t="shared" ref="AP57:AP72" si="103">AN57/AL57</f>
        <v>0</v>
      </c>
      <c r="AQ57" s="24"/>
      <c r="AR57" s="84">
        <v>6</v>
      </c>
      <c r="AS57" s="85">
        <f>AR57/$AR$123</f>
        <v>6.8965517241379309E-3</v>
      </c>
      <c r="AT57" s="35">
        <v>3</v>
      </c>
      <c r="AU57" s="31">
        <f>AT57/$AT$123</f>
        <v>1.3888888888888888E-2</v>
      </c>
      <c r="AV57" s="33">
        <f t="shared" si="17"/>
        <v>0.5</v>
      </c>
      <c r="AW57" s="24"/>
      <c r="AX57" s="84">
        <v>2</v>
      </c>
      <c r="AY57" s="85">
        <f>AX57/$AX$123</f>
        <v>2.5673940949935813E-3</v>
      </c>
      <c r="AZ57" s="35">
        <v>0</v>
      </c>
      <c r="BA57" s="31">
        <f>AZ57/$AZ$123</f>
        <v>0</v>
      </c>
      <c r="BB57" s="33">
        <f t="shared" si="18"/>
        <v>0</v>
      </c>
      <c r="BC57" s="24"/>
      <c r="BD57" s="47">
        <v>2</v>
      </c>
      <c r="BE57" s="88">
        <v>2.8328611898016999E-3</v>
      </c>
      <c r="BF57" s="20">
        <v>1</v>
      </c>
      <c r="BG57" s="1">
        <v>6.3694267515923561E-3</v>
      </c>
      <c r="BH57" s="2">
        <f t="shared" si="26"/>
        <v>0.5</v>
      </c>
      <c r="BI57" s="12"/>
      <c r="BJ57" s="77">
        <v>4</v>
      </c>
      <c r="BK57" s="88">
        <v>5.7306590257879654E-3</v>
      </c>
      <c r="BL57" s="93"/>
      <c r="BM57" s="1"/>
      <c r="BN57" s="2">
        <f>BL57/BJ57</f>
        <v>0</v>
      </c>
    </row>
    <row r="58" spans="1:66" ht="12.75" customHeight="1" x14ac:dyDescent="0.2">
      <c r="A58" s="28" t="s">
        <v>18</v>
      </c>
      <c r="B58" s="84">
        <v>4</v>
      </c>
      <c r="C58" s="85">
        <f t="shared" si="58"/>
        <v>4.8250904704463205E-3</v>
      </c>
      <c r="D58" s="112">
        <v>0</v>
      </c>
      <c r="E58" s="31">
        <f t="shared" si="59"/>
        <v>0</v>
      </c>
      <c r="F58" s="33">
        <f t="shared" si="93"/>
        <v>0</v>
      </c>
      <c r="G58" s="24"/>
      <c r="H58" s="84">
        <v>7</v>
      </c>
      <c r="I58" s="85">
        <f t="shared" si="83"/>
        <v>7.6838638858397366E-3</v>
      </c>
      <c r="J58" s="112">
        <v>1</v>
      </c>
      <c r="K58" s="31">
        <f t="shared" si="84"/>
        <v>5.0251256281407036E-3</v>
      </c>
      <c r="L58" s="33">
        <f t="shared" si="85"/>
        <v>0.14285714285714285</v>
      </c>
      <c r="M58" s="24"/>
      <c r="N58" s="84">
        <v>7</v>
      </c>
      <c r="O58" s="85">
        <f t="shared" si="86"/>
        <v>8.0000000000000002E-3</v>
      </c>
      <c r="P58" s="112"/>
      <c r="Q58" s="31">
        <f t="shared" si="87"/>
        <v>0</v>
      </c>
      <c r="R58" s="33">
        <f t="shared" si="90"/>
        <v>0</v>
      </c>
      <c r="S58" s="24"/>
      <c r="T58" s="84">
        <v>5</v>
      </c>
      <c r="U58" s="85">
        <f t="shared" si="88"/>
        <v>5.6116722783389446E-3</v>
      </c>
      <c r="V58" s="112">
        <v>1</v>
      </c>
      <c r="W58" s="31">
        <f t="shared" si="94"/>
        <v>5.1546391752577319E-3</v>
      </c>
      <c r="X58" s="33">
        <f t="shared" si="22"/>
        <v>0.2</v>
      </c>
      <c r="Y58" s="24"/>
      <c r="Z58" s="84">
        <v>12</v>
      </c>
      <c r="AA58" s="85">
        <f t="shared" si="95"/>
        <v>1.1869436201780416E-2</v>
      </c>
      <c r="AB58" s="112">
        <v>1</v>
      </c>
      <c r="AC58" s="31">
        <f t="shared" si="96"/>
        <v>4.6511627906976744E-3</v>
      </c>
      <c r="AD58" s="33">
        <f t="shared" si="102"/>
        <v>8.3333333333333329E-2</v>
      </c>
      <c r="AE58" s="24"/>
      <c r="AF58" s="84">
        <v>7</v>
      </c>
      <c r="AG58" s="85">
        <f t="shared" si="97"/>
        <v>7.6923076923076927E-3</v>
      </c>
      <c r="AH58" s="112">
        <v>3</v>
      </c>
      <c r="AI58" s="31">
        <f t="shared" si="98"/>
        <v>1.6042780748663103E-2</v>
      </c>
      <c r="AJ58" s="33">
        <f t="shared" si="101"/>
        <v>0.42857142857142855</v>
      </c>
      <c r="AK58" s="24"/>
      <c r="AL58" s="84">
        <v>11</v>
      </c>
      <c r="AM58" s="85">
        <f t="shared" si="99"/>
        <v>1.2987012987012988E-2</v>
      </c>
      <c r="AN58" s="112">
        <v>5</v>
      </c>
      <c r="AO58" s="31">
        <f t="shared" si="100"/>
        <v>2.3041474654377881E-2</v>
      </c>
      <c r="AP58" s="33">
        <f t="shared" si="103"/>
        <v>0.45454545454545453</v>
      </c>
      <c r="AQ58" s="24"/>
      <c r="AR58" s="84">
        <v>6</v>
      </c>
      <c r="AS58" s="85">
        <f>AR58/$AR$123</f>
        <v>6.8965517241379309E-3</v>
      </c>
      <c r="AT58" s="35">
        <v>2</v>
      </c>
      <c r="AU58" s="31">
        <f>AT58/$AT$123</f>
        <v>9.2592592592592587E-3</v>
      </c>
      <c r="AV58" s="33">
        <f t="shared" si="17"/>
        <v>0.33333333333333331</v>
      </c>
      <c r="AW58" s="24"/>
      <c r="AX58" s="84">
        <v>10</v>
      </c>
      <c r="AY58" s="85">
        <f>AX58/$AX$123</f>
        <v>1.2836970474967908E-2</v>
      </c>
      <c r="AZ58" s="35">
        <v>4</v>
      </c>
      <c r="BA58" s="31">
        <f>AZ58/$AZ$123</f>
        <v>1.9417475728155338E-2</v>
      </c>
      <c r="BB58" s="33">
        <f t="shared" si="18"/>
        <v>0.4</v>
      </c>
      <c r="BC58" s="24"/>
      <c r="BD58" s="47">
        <v>10</v>
      </c>
      <c r="BE58" s="88">
        <v>1.4164305949008497E-2</v>
      </c>
      <c r="BF58" s="20">
        <v>3</v>
      </c>
      <c r="BG58" s="1">
        <v>1.9108280254777069E-2</v>
      </c>
      <c r="BH58" s="2">
        <f t="shared" si="26"/>
        <v>0.3</v>
      </c>
      <c r="BI58" s="12"/>
      <c r="BJ58" s="77">
        <v>6</v>
      </c>
      <c r="BK58" s="88">
        <v>8.5959885386819486E-3</v>
      </c>
      <c r="BL58" s="93">
        <v>1</v>
      </c>
      <c r="BM58" s="1">
        <v>5.1020408163265311E-3</v>
      </c>
      <c r="BN58" s="2">
        <f>BL58/BJ58</f>
        <v>0.16666666666666666</v>
      </c>
    </row>
    <row r="59" spans="1:66" ht="12.75" customHeight="1" x14ac:dyDescent="0.2">
      <c r="A59" s="28" t="s">
        <v>155</v>
      </c>
      <c r="B59" s="84">
        <v>4</v>
      </c>
      <c r="C59" s="85">
        <f t="shared" si="58"/>
        <v>4.8250904704463205E-3</v>
      </c>
      <c r="D59" s="112">
        <v>0</v>
      </c>
      <c r="E59" s="31">
        <f t="shared" si="59"/>
        <v>0</v>
      </c>
      <c r="F59" s="33">
        <f t="shared" si="93"/>
        <v>0</v>
      </c>
      <c r="G59" s="24"/>
      <c r="H59" s="84">
        <v>5</v>
      </c>
      <c r="I59" s="85">
        <f t="shared" si="83"/>
        <v>5.4884742041712408E-3</v>
      </c>
      <c r="J59" s="112"/>
      <c r="K59" s="31">
        <f t="shared" si="84"/>
        <v>0</v>
      </c>
      <c r="L59" s="33">
        <f t="shared" si="85"/>
        <v>0</v>
      </c>
      <c r="M59" s="24"/>
      <c r="N59" s="84">
        <v>9</v>
      </c>
      <c r="O59" s="85">
        <f t="shared" si="86"/>
        <v>1.0285714285714285E-2</v>
      </c>
      <c r="P59" s="112">
        <v>3</v>
      </c>
      <c r="Q59" s="31">
        <f t="shared" si="87"/>
        <v>1.4218009478672985E-2</v>
      </c>
      <c r="R59" s="33">
        <f t="shared" si="90"/>
        <v>0.33333333333333331</v>
      </c>
      <c r="S59" s="24"/>
      <c r="T59" s="84">
        <v>7</v>
      </c>
      <c r="U59" s="85">
        <f t="shared" si="88"/>
        <v>7.8563411896745237E-3</v>
      </c>
      <c r="V59" s="112">
        <v>3</v>
      </c>
      <c r="W59" s="31">
        <f t="shared" si="94"/>
        <v>1.5463917525773196E-2</v>
      </c>
      <c r="X59" s="33">
        <f t="shared" si="22"/>
        <v>0.42857142857142855</v>
      </c>
      <c r="Y59" s="24"/>
      <c r="Z59" s="84">
        <v>11</v>
      </c>
      <c r="AA59" s="85">
        <f t="shared" si="95"/>
        <v>1.0880316518298714E-2</v>
      </c>
      <c r="AB59" s="112">
        <v>2</v>
      </c>
      <c r="AC59" s="31">
        <f t="shared" si="96"/>
        <v>9.3023255813953487E-3</v>
      </c>
      <c r="AD59" s="33">
        <f t="shared" si="102"/>
        <v>0.18181818181818182</v>
      </c>
      <c r="AE59" s="24"/>
      <c r="AF59" s="84">
        <v>11</v>
      </c>
      <c r="AG59" s="85">
        <f t="shared" si="97"/>
        <v>1.2087912087912088E-2</v>
      </c>
      <c r="AH59" s="112">
        <v>2</v>
      </c>
      <c r="AI59" s="31">
        <f t="shared" si="98"/>
        <v>1.06951871657754E-2</v>
      </c>
      <c r="AJ59" s="33">
        <f t="shared" si="101"/>
        <v>0.18181818181818182</v>
      </c>
      <c r="AK59" s="24"/>
      <c r="AL59" s="84">
        <v>14</v>
      </c>
      <c r="AM59" s="85">
        <f t="shared" si="99"/>
        <v>1.6528925619834711E-2</v>
      </c>
      <c r="AN59" s="112">
        <v>3</v>
      </c>
      <c r="AO59" s="31">
        <f t="shared" si="100"/>
        <v>1.3824884792626729E-2</v>
      </c>
      <c r="AP59" s="33">
        <f t="shared" si="103"/>
        <v>0.21428571428571427</v>
      </c>
      <c r="AQ59" s="24"/>
      <c r="AR59" s="84">
        <v>10</v>
      </c>
      <c r="AS59" s="85">
        <f>AR59/$AR$123</f>
        <v>1.1494252873563218E-2</v>
      </c>
      <c r="AT59" s="35">
        <v>3</v>
      </c>
      <c r="AU59" s="31">
        <f>AT59/$AT$123</f>
        <v>1.3888888888888888E-2</v>
      </c>
      <c r="AV59" s="33">
        <f t="shared" si="17"/>
        <v>0.3</v>
      </c>
      <c r="AW59" s="24"/>
      <c r="AX59" s="84">
        <v>7</v>
      </c>
      <c r="AY59" s="85">
        <f>AX59/$AX$123</f>
        <v>8.9858793324775355E-3</v>
      </c>
      <c r="AZ59" s="35">
        <v>1</v>
      </c>
      <c r="BA59" s="31">
        <f>AZ59/$AZ$123</f>
        <v>4.8543689320388345E-3</v>
      </c>
      <c r="BB59" s="33">
        <f t="shared" si="18"/>
        <v>0.14285714285714285</v>
      </c>
      <c r="BC59" s="24"/>
      <c r="BD59" s="47">
        <v>9</v>
      </c>
      <c r="BE59" s="88">
        <v>1.274787535410765E-2</v>
      </c>
      <c r="BF59" s="20">
        <v>2</v>
      </c>
      <c r="BG59" s="1">
        <v>1.2738853503184712E-2</v>
      </c>
      <c r="BH59" s="2">
        <f t="shared" si="26"/>
        <v>0.22222222222222221</v>
      </c>
      <c r="BI59" s="12"/>
      <c r="BJ59" s="77">
        <v>14</v>
      </c>
      <c r="BK59" s="88">
        <v>2.0057306590257881E-2</v>
      </c>
      <c r="BL59" s="93">
        <v>4</v>
      </c>
      <c r="BM59" s="1">
        <v>2.0408163265306124E-2</v>
      </c>
      <c r="BN59" s="2">
        <f>BL59/BJ59</f>
        <v>0.2857142857142857</v>
      </c>
    </row>
    <row r="60" spans="1:66" ht="12.75" customHeight="1" x14ac:dyDescent="0.2">
      <c r="A60" s="28" t="s">
        <v>84</v>
      </c>
      <c r="B60" s="84">
        <v>2</v>
      </c>
      <c r="C60" s="85">
        <f t="shared" si="58"/>
        <v>2.4125452352231603E-3</v>
      </c>
      <c r="D60" s="112">
        <v>1</v>
      </c>
      <c r="E60" s="31">
        <f t="shared" si="59"/>
        <v>5.434782608695652E-3</v>
      </c>
      <c r="F60" s="33">
        <f t="shared" si="93"/>
        <v>0.5</v>
      </c>
      <c r="G60" s="24"/>
      <c r="H60" s="84">
        <v>2</v>
      </c>
      <c r="I60" s="85">
        <f t="shared" si="83"/>
        <v>2.1953896816684962E-3</v>
      </c>
      <c r="J60" s="112"/>
      <c r="K60" s="31">
        <f t="shared" si="84"/>
        <v>0</v>
      </c>
      <c r="L60" s="33">
        <f t="shared" si="85"/>
        <v>0</v>
      </c>
      <c r="M60" s="24"/>
      <c r="N60" s="84">
        <v>5</v>
      </c>
      <c r="O60" s="85">
        <f t="shared" si="86"/>
        <v>5.7142857142857143E-3</v>
      </c>
      <c r="P60" s="112">
        <v>1</v>
      </c>
      <c r="Q60" s="31">
        <f t="shared" si="87"/>
        <v>4.7393364928909956E-3</v>
      </c>
      <c r="R60" s="33">
        <f t="shared" si="90"/>
        <v>0.2</v>
      </c>
      <c r="S60" s="24"/>
      <c r="T60" s="84">
        <v>1</v>
      </c>
      <c r="U60" s="85">
        <f t="shared" si="88"/>
        <v>1.1223344556677891E-3</v>
      </c>
      <c r="V60" s="112">
        <v>0</v>
      </c>
      <c r="W60" s="31">
        <f t="shared" si="94"/>
        <v>0</v>
      </c>
      <c r="X60" s="33">
        <f t="shared" si="22"/>
        <v>0</v>
      </c>
      <c r="Y60" s="24"/>
      <c r="Z60" s="84">
        <v>2</v>
      </c>
      <c r="AA60" s="85">
        <f t="shared" si="95"/>
        <v>1.9782393669634025E-3</v>
      </c>
      <c r="AB60" s="112">
        <v>2</v>
      </c>
      <c r="AC60" s="31">
        <f t="shared" si="96"/>
        <v>9.3023255813953487E-3</v>
      </c>
      <c r="AD60" s="33">
        <f t="shared" si="102"/>
        <v>1</v>
      </c>
      <c r="AE60" s="24"/>
      <c r="AF60" s="84"/>
      <c r="AG60" s="85">
        <f t="shared" si="97"/>
        <v>0</v>
      </c>
      <c r="AH60" s="112"/>
      <c r="AI60" s="31">
        <f t="shared" si="98"/>
        <v>0</v>
      </c>
      <c r="AJ60" s="33"/>
      <c r="AK60" s="24"/>
      <c r="AL60" s="84">
        <v>1</v>
      </c>
      <c r="AM60" s="85">
        <f t="shared" si="99"/>
        <v>1.1806375442739079E-3</v>
      </c>
      <c r="AN60" s="112">
        <v>1</v>
      </c>
      <c r="AO60" s="31">
        <f t="shared" si="100"/>
        <v>4.608294930875576E-3</v>
      </c>
      <c r="AP60" s="33">
        <f t="shared" si="103"/>
        <v>1</v>
      </c>
      <c r="AQ60" s="24"/>
      <c r="AR60" s="84">
        <v>1</v>
      </c>
      <c r="AS60" s="85">
        <f>AR60/$AR$123</f>
        <v>1.1494252873563218E-3</v>
      </c>
      <c r="AT60" s="35"/>
      <c r="AU60" s="31">
        <f>AT60/$AT$123</f>
        <v>0</v>
      </c>
      <c r="AV60" s="33">
        <f t="shared" si="17"/>
        <v>0</v>
      </c>
      <c r="AW60" s="24"/>
      <c r="AX60" s="84">
        <v>1</v>
      </c>
      <c r="AY60" s="85">
        <f>AX60/$AX$123</f>
        <v>1.2836970474967907E-3</v>
      </c>
      <c r="AZ60" s="35"/>
      <c r="BA60" s="31">
        <f>AZ60/$AZ$123</f>
        <v>0</v>
      </c>
      <c r="BB60" s="33">
        <f t="shared" si="18"/>
        <v>0</v>
      </c>
      <c r="BC60" s="24"/>
      <c r="BD60" s="47"/>
      <c r="BE60" s="88"/>
      <c r="BF60" s="20"/>
      <c r="BG60" s="1"/>
      <c r="BH60" s="2"/>
      <c r="BI60" s="12"/>
      <c r="BJ60" s="77"/>
      <c r="BK60" s="88"/>
      <c r="BL60" s="93"/>
      <c r="BM60" s="1"/>
      <c r="BN60" s="2"/>
    </row>
    <row r="61" spans="1:66" ht="12.75" customHeight="1" x14ac:dyDescent="0.2">
      <c r="A61" s="28" t="s">
        <v>116</v>
      </c>
      <c r="B61" s="84"/>
      <c r="C61" s="85">
        <f t="shared" si="58"/>
        <v>0</v>
      </c>
      <c r="D61" s="112"/>
      <c r="E61" s="31">
        <f t="shared" si="59"/>
        <v>0</v>
      </c>
      <c r="F61" s="33"/>
      <c r="G61" s="24"/>
      <c r="H61" s="84"/>
      <c r="I61" s="85">
        <f t="shared" si="83"/>
        <v>0</v>
      </c>
      <c r="J61" s="112"/>
      <c r="K61" s="31">
        <f t="shared" si="84"/>
        <v>0</v>
      </c>
      <c r="L61" s="33"/>
      <c r="M61" s="24"/>
      <c r="N61" s="84"/>
      <c r="O61" s="85">
        <f t="shared" si="86"/>
        <v>0</v>
      </c>
      <c r="P61" s="112"/>
      <c r="Q61" s="31">
        <f t="shared" si="87"/>
        <v>0</v>
      </c>
      <c r="R61" s="33"/>
      <c r="S61" s="24"/>
      <c r="T61" s="84"/>
      <c r="U61" s="85">
        <f t="shared" si="88"/>
        <v>0</v>
      </c>
      <c r="V61" s="112"/>
      <c r="W61" s="31">
        <f t="shared" si="94"/>
        <v>0</v>
      </c>
      <c r="X61" s="33"/>
      <c r="Y61" s="24"/>
      <c r="Z61" s="84"/>
      <c r="AA61" s="85">
        <f t="shared" si="95"/>
        <v>0</v>
      </c>
      <c r="AB61" s="112"/>
      <c r="AC61" s="31">
        <f t="shared" si="96"/>
        <v>0</v>
      </c>
      <c r="AD61" s="33"/>
      <c r="AE61" s="24"/>
      <c r="AF61" s="84"/>
      <c r="AG61" s="85">
        <f t="shared" si="97"/>
        <v>0</v>
      </c>
      <c r="AH61" s="112"/>
      <c r="AI61" s="31">
        <f t="shared" si="98"/>
        <v>0</v>
      </c>
      <c r="AJ61" s="33"/>
      <c r="AK61" s="24"/>
      <c r="AL61" s="84"/>
      <c r="AM61" s="85">
        <f t="shared" si="99"/>
        <v>0</v>
      </c>
      <c r="AN61" s="112"/>
      <c r="AO61" s="31">
        <f t="shared" si="100"/>
        <v>0</v>
      </c>
      <c r="AP61" s="33"/>
      <c r="AQ61" s="24"/>
      <c r="AR61" s="84">
        <v>1</v>
      </c>
      <c r="AS61" s="85">
        <f>AR61/$AR$123</f>
        <v>1.1494252873563218E-3</v>
      </c>
      <c r="AT61" s="35"/>
      <c r="AU61" s="31">
        <f>AT61/$AT$123</f>
        <v>0</v>
      </c>
      <c r="AV61" s="33">
        <f t="shared" si="17"/>
        <v>0</v>
      </c>
      <c r="AW61" s="24"/>
      <c r="AX61" s="84"/>
      <c r="AY61" s="85"/>
      <c r="AZ61" s="35"/>
      <c r="BA61" s="31"/>
      <c r="BB61" s="33"/>
      <c r="BC61" s="24"/>
      <c r="BD61" s="47"/>
      <c r="BE61" s="88"/>
      <c r="BF61" s="20"/>
      <c r="BG61" s="1"/>
      <c r="BH61" s="2"/>
      <c r="BI61" s="12"/>
      <c r="BJ61" s="77"/>
      <c r="BK61" s="88"/>
      <c r="BL61" s="93"/>
      <c r="BM61" s="1"/>
      <c r="BN61" s="2"/>
    </row>
    <row r="62" spans="1:66" ht="12.75" customHeight="1" x14ac:dyDescent="0.2">
      <c r="A62" s="28" t="s">
        <v>131</v>
      </c>
      <c r="B62" s="84">
        <v>13</v>
      </c>
      <c r="C62" s="85">
        <f t="shared" si="58"/>
        <v>1.5681544028950542E-2</v>
      </c>
      <c r="D62" s="112">
        <v>4</v>
      </c>
      <c r="E62" s="31">
        <f t="shared" si="59"/>
        <v>2.1739130434782608E-2</v>
      </c>
      <c r="F62" s="33">
        <f t="shared" ref="F62:F63" si="104">D62/B62</f>
        <v>0.30769230769230771</v>
      </c>
      <c r="G62" s="24"/>
      <c r="H62" s="84">
        <v>15</v>
      </c>
      <c r="I62" s="85">
        <f t="shared" si="83"/>
        <v>1.6465422612513721E-2</v>
      </c>
      <c r="J62" s="112">
        <v>2</v>
      </c>
      <c r="K62" s="31">
        <f t="shared" si="84"/>
        <v>1.0050251256281407E-2</v>
      </c>
      <c r="L62" s="33">
        <f t="shared" ref="L62:L63" si="105">J62/H62</f>
        <v>0.13333333333333333</v>
      </c>
      <c r="M62" s="24"/>
      <c r="N62" s="84">
        <v>15</v>
      </c>
      <c r="O62" s="85">
        <f t="shared" si="86"/>
        <v>1.7142857142857144E-2</v>
      </c>
      <c r="P62" s="112">
        <v>3</v>
      </c>
      <c r="Q62" s="31">
        <f t="shared" si="87"/>
        <v>1.4218009478672985E-2</v>
      </c>
      <c r="R62" s="33">
        <f t="shared" ref="R62:R64" si="106">P62/N62</f>
        <v>0.2</v>
      </c>
      <c r="S62" s="24"/>
      <c r="T62" s="84">
        <v>13</v>
      </c>
      <c r="U62" s="85">
        <f t="shared" si="88"/>
        <v>1.4590347923681257E-2</v>
      </c>
      <c r="V62" s="112">
        <v>2</v>
      </c>
      <c r="W62" s="31">
        <f t="shared" si="94"/>
        <v>1.0309278350515464E-2</v>
      </c>
      <c r="X62" s="33">
        <f t="shared" si="22"/>
        <v>0.15384615384615385</v>
      </c>
      <c r="Y62" s="24"/>
      <c r="Z62" s="84">
        <v>5</v>
      </c>
      <c r="AA62" s="85">
        <f t="shared" si="95"/>
        <v>4.945598417408506E-3</v>
      </c>
      <c r="AB62" s="112"/>
      <c r="AC62" s="31">
        <f t="shared" si="96"/>
        <v>0</v>
      </c>
      <c r="AD62" s="33">
        <f t="shared" ref="AD62:AD64" si="107">AB62/Z62</f>
        <v>0</v>
      </c>
      <c r="AE62" s="24"/>
      <c r="AF62" s="84">
        <v>7</v>
      </c>
      <c r="AG62" s="85">
        <f t="shared" si="97"/>
        <v>7.6923076923076927E-3</v>
      </c>
      <c r="AH62" s="112">
        <v>1</v>
      </c>
      <c r="AI62" s="31">
        <f t="shared" si="98"/>
        <v>5.3475935828877002E-3</v>
      </c>
      <c r="AJ62" s="33">
        <f t="shared" si="101"/>
        <v>0.14285714285714285</v>
      </c>
      <c r="AK62" s="24"/>
      <c r="AL62" s="84">
        <v>1</v>
      </c>
      <c r="AM62" s="85">
        <f t="shared" si="99"/>
        <v>1.1806375442739079E-3</v>
      </c>
      <c r="AN62" s="112">
        <v>0</v>
      </c>
      <c r="AO62" s="31">
        <f t="shared" si="100"/>
        <v>0</v>
      </c>
      <c r="AP62" s="33"/>
      <c r="AQ62" s="24"/>
      <c r="AR62" s="84"/>
      <c r="AS62" s="85"/>
      <c r="AT62" s="35"/>
      <c r="AU62" s="31"/>
      <c r="AV62" s="33"/>
      <c r="AW62" s="24"/>
      <c r="AX62" s="84"/>
      <c r="AY62" s="85"/>
      <c r="AZ62" s="35"/>
      <c r="BA62" s="31"/>
      <c r="BB62" s="33"/>
      <c r="BC62" s="24"/>
      <c r="BD62" s="47"/>
      <c r="BE62" s="88"/>
      <c r="BF62" s="20"/>
      <c r="BG62" s="1"/>
      <c r="BH62" s="2"/>
      <c r="BI62" s="12"/>
      <c r="BJ62" s="77"/>
      <c r="BK62" s="88"/>
      <c r="BL62" s="93"/>
      <c r="BM62" s="1"/>
      <c r="BN62" s="2"/>
    </row>
    <row r="63" spans="1:66" s="149" customFormat="1" x14ac:dyDescent="0.2">
      <c r="A63" s="163" t="s">
        <v>62</v>
      </c>
      <c r="B63" s="132">
        <f>SUM(B58:B62)</f>
        <v>23</v>
      </c>
      <c r="C63" s="133">
        <f t="shared" si="58"/>
        <v>2.7744270205066344E-2</v>
      </c>
      <c r="D63" s="134">
        <f>SUM(D58:D62)</f>
        <v>5</v>
      </c>
      <c r="E63" s="135">
        <f t="shared" si="59"/>
        <v>2.717391304347826E-2</v>
      </c>
      <c r="F63" s="136">
        <f t="shared" si="104"/>
        <v>0.21739130434782608</v>
      </c>
      <c r="G63" s="137"/>
      <c r="H63" s="132">
        <f>SUM(H58:H62)</f>
        <v>29</v>
      </c>
      <c r="I63" s="133">
        <f t="shared" si="83"/>
        <v>3.1833150384193196E-2</v>
      </c>
      <c r="J63" s="134">
        <f>SUM(J58:J62)</f>
        <v>3</v>
      </c>
      <c r="K63" s="135">
        <f t="shared" si="84"/>
        <v>1.507537688442211E-2</v>
      </c>
      <c r="L63" s="136">
        <f t="shared" si="105"/>
        <v>0.10344827586206896</v>
      </c>
      <c r="M63" s="137"/>
      <c r="N63" s="132">
        <f>SUM(N58:N62)</f>
        <v>36</v>
      </c>
      <c r="O63" s="133">
        <f t="shared" si="86"/>
        <v>4.1142857142857141E-2</v>
      </c>
      <c r="P63" s="134">
        <f>SUM(P58:P62)</f>
        <v>7</v>
      </c>
      <c r="Q63" s="135">
        <f t="shared" si="87"/>
        <v>3.3175355450236969E-2</v>
      </c>
      <c r="R63" s="136">
        <f t="shared" si="106"/>
        <v>0.19444444444444445</v>
      </c>
      <c r="S63" s="137"/>
      <c r="T63" s="132">
        <f>SUM(T58:T62)</f>
        <v>26</v>
      </c>
      <c r="U63" s="133">
        <f t="shared" si="88"/>
        <v>2.9180695847362513E-2</v>
      </c>
      <c r="V63" s="134">
        <f>SUM(V58:V62)</f>
        <v>6</v>
      </c>
      <c r="W63" s="135">
        <f t="shared" si="94"/>
        <v>3.0927835051546393E-2</v>
      </c>
      <c r="X63" s="136">
        <f t="shared" si="22"/>
        <v>0.23076923076923078</v>
      </c>
      <c r="Y63" s="137"/>
      <c r="Z63" s="132">
        <f>SUM(Z58:Z62)</f>
        <v>30</v>
      </c>
      <c r="AA63" s="133">
        <f t="shared" si="95"/>
        <v>2.967359050445104E-2</v>
      </c>
      <c r="AB63" s="134">
        <f>SUM(AB58:AB62)</f>
        <v>5</v>
      </c>
      <c r="AC63" s="135">
        <f t="shared" si="96"/>
        <v>2.3255813953488372E-2</v>
      </c>
      <c r="AD63" s="136">
        <f t="shared" si="107"/>
        <v>0.16666666666666666</v>
      </c>
      <c r="AE63" s="137"/>
      <c r="AF63" s="132">
        <f>SUM(AF58:AF62)</f>
        <v>25</v>
      </c>
      <c r="AG63" s="133">
        <f t="shared" si="97"/>
        <v>2.7472527472527472E-2</v>
      </c>
      <c r="AH63" s="134">
        <f>SUM(AH58:AH62)</f>
        <v>6</v>
      </c>
      <c r="AI63" s="135">
        <f t="shared" si="98"/>
        <v>3.2085561497326207E-2</v>
      </c>
      <c r="AJ63" s="136">
        <f t="shared" si="101"/>
        <v>0.24</v>
      </c>
      <c r="AK63" s="137"/>
      <c r="AL63" s="132">
        <f>SUM(AL58:AL62)</f>
        <v>27</v>
      </c>
      <c r="AM63" s="133">
        <f t="shared" si="99"/>
        <v>3.1877213695395513E-2</v>
      </c>
      <c r="AN63" s="134">
        <f>SUM(AN58:AN60)</f>
        <v>9</v>
      </c>
      <c r="AO63" s="135">
        <f t="shared" si="100"/>
        <v>4.1474654377880185E-2</v>
      </c>
      <c r="AP63" s="136">
        <f t="shared" si="103"/>
        <v>0.33333333333333331</v>
      </c>
      <c r="AQ63" s="137"/>
      <c r="AR63" s="132">
        <f>SUM(AR58:AR61)</f>
        <v>18</v>
      </c>
      <c r="AS63" s="133">
        <f>AR63/$AR$123</f>
        <v>2.0689655172413793E-2</v>
      </c>
      <c r="AT63" s="138">
        <f>SUM(AT58:AT60)</f>
        <v>5</v>
      </c>
      <c r="AU63" s="135">
        <f>AT63/$AT$123</f>
        <v>2.3148148148148147E-2</v>
      </c>
      <c r="AV63" s="136">
        <f t="shared" si="17"/>
        <v>0.27777777777777779</v>
      </c>
      <c r="AW63" s="137"/>
      <c r="AX63" s="132">
        <f>SUM(AX58:AX60)</f>
        <v>18</v>
      </c>
      <c r="AY63" s="133">
        <f>AX63/$AX$123</f>
        <v>2.3106546854942234E-2</v>
      </c>
      <c r="AZ63" s="138">
        <f>SUM(AZ58:AZ60)</f>
        <v>5</v>
      </c>
      <c r="BA63" s="135">
        <f>AZ63/$AZ$123</f>
        <v>2.4271844660194174E-2</v>
      </c>
      <c r="BB63" s="136">
        <f t="shared" si="18"/>
        <v>0.27777777777777779</v>
      </c>
      <c r="BC63" s="137"/>
      <c r="BD63" s="139">
        <f>SUM(BD53:BD59)</f>
        <v>23</v>
      </c>
      <c r="BE63" s="140">
        <f>SUM(BE53:BE59)</f>
        <v>0.18271954674220964</v>
      </c>
      <c r="BF63" s="141">
        <f>SUM(BF53:BF59)</f>
        <v>6</v>
      </c>
      <c r="BG63" s="142">
        <f>SUM(BG53:BG59)</f>
        <v>3.8216560509554139E-2</v>
      </c>
      <c r="BH63" s="143">
        <f t="shared" si="26"/>
        <v>0.2608695652173913</v>
      </c>
      <c r="BI63" s="144"/>
      <c r="BJ63" s="157">
        <f>SUM(BJ53:BJ59)</f>
        <v>28</v>
      </c>
      <c r="BK63" s="146">
        <f>SUM(BK53:BK59)</f>
        <v>4.0114613180515762E-2</v>
      </c>
      <c r="BL63" s="147">
        <f>SUM(BL53:BL59)</f>
        <v>7</v>
      </c>
      <c r="BM63" s="148">
        <f>SUM(BM53:BM59)</f>
        <v>3.5714285714285719E-2</v>
      </c>
      <c r="BN63" s="143">
        <f t="shared" ref="BN63" si="108">BL63/BJ63</f>
        <v>0.25</v>
      </c>
    </row>
    <row r="64" spans="1:66" ht="12.75" customHeight="1" x14ac:dyDescent="0.2">
      <c r="A64" s="28" t="s">
        <v>19</v>
      </c>
      <c r="B64" s="84"/>
      <c r="C64" s="85">
        <f t="shared" si="58"/>
        <v>0</v>
      </c>
      <c r="D64" s="112"/>
      <c r="E64" s="31">
        <f t="shared" si="59"/>
        <v>0</v>
      </c>
      <c r="F64" s="33"/>
      <c r="G64" s="24"/>
      <c r="H64" s="84"/>
      <c r="I64" s="85">
        <f t="shared" si="83"/>
        <v>0</v>
      </c>
      <c r="J64" s="112"/>
      <c r="K64" s="31">
        <f t="shared" si="84"/>
        <v>0</v>
      </c>
      <c r="L64" s="33"/>
      <c r="M64" s="24"/>
      <c r="N64" s="84">
        <v>2</v>
      </c>
      <c r="O64" s="85">
        <f t="shared" si="86"/>
        <v>2.2857142857142859E-3</v>
      </c>
      <c r="P64" s="112">
        <v>1</v>
      </c>
      <c r="Q64" s="31">
        <f t="shared" si="87"/>
        <v>4.7393364928909956E-3</v>
      </c>
      <c r="R64" s="33">
        <f t="shared" si="106"/>
        <v>0.5</v>
      </c>
      <c r="S64" s="24"/>
      <c r="T64" s="84">
        <v>1</v>
      </c>
      <c r="U64" s="85">
        <f t="shared" si="88"/>
        <v>1.1223344556677891E-3</v>
      </c>
      <c r="V64" s="112">
        <v>0</v>
      </c>
      <c r="W64" s="31">
        <f t="shared" si="94"/>
        <v>0</v>
      </c>
      <c r="X64" s="33">
        <f t="shared" si="22"/>
        <v>0</v>
      </c>
      <c r="Y64" s="24"/>
      <c r="Z64" s="84">
        <v>1</v>
      </c>
      <c r="AA64" s="85">
        <f t="shared" si="95"/>
        <v>9.8911968348170125E-4</v>
      </c>
      <c r="AB64" s="112"/>
      <c r="AC64" s="31">
        <f t="shared" si="96"/>
        <v>0</v>
      </c>
      <c r="AD64" s="33">
        <f t="shared" si="107"/>
        <v>0</v>
      </c>
      <c r="AE64" s="24"/>
      <c r="AF64" s="84">
        <v>1</v>
      </c>
      <c r="AG64" s="85">
        <f t="shared" si="97"/>
        <v>1.0989010989010989E-3</v>
      </c>
      <c r="AH64" s="112">
        <v>0</v>
      </c>
      <c r="AI64" s="31">
        <f t="shared" si="98"/>
        <v>0</v>
      </c>
      <c r="AJ64" s="33">
        <f t="shared" ref="AJ64" si="109">AH64/AF64</f>
        <v>0</v>
      </c>
      <c r="AK64" s="24"/>
      <c r="AL64" s="84">
        <v>1</v>
      </c>
      <c r="AM64" s="85">
        <f t="shared" si="99"/>
        <v>1.1806375442739079E-3</v>
      </c>
      <c r="AN64" s="112">
        <v>0</v>
      </c>
      <c r="AO64" s="31">
        <f t="shared" si="100"/>
        <v>0</v>
      </c>
      <c r="AP64" s="33">
        <f t="shared" si="103"/>
        <v>0</v>
      </c>
      <c r="AQ64" s="24"/>
      <c r="AR64" s="84">
        <v>4</v>
      </c>
      <c r="AS64" s="85">
        <f>AR64/$AR$123</f>
        <v>4.5977011494252873E-3</v>
      </c>
      <c r="AT64" s="35">
        <v>2</v>
      </c>
      <c r="AU64" s="31">
        <f>AT64/$AT$123</f>
        <v>9.2592592592592587E-3</v>
      </c>
      <c r="AV64" s="33">
        <f t="shared" si="17"/>
        <v>0.5</v>
      </c>
      <c r="AW64" s="24"/>
      <c r="AX64" s="84">
        <v>3</v>
      </c>
      <c r="AY64" s="85">
        <f>AX64/$AX$123</f>
        <v>3.8510911424903724E-3</v>
      </c>
      <c r="AZ64" s="35">
        <v>1</v>
      </c>
      <c r="BA64" s="31">
        <f>AZ64/$AZ$123</f>
        <v>4.8543689320388345E-3</v>
      </c>
      <c r="BB64" s="33">
        <f t="shared" si="18"/>
        <v>0.33333333333333331</v>
      </c>
      <c r="BC64" s="24"/>
      <c r="BD64" s="47">
        <v>2</v>
      </c>
      <c r="BE64" s="88">
        <v>2.8328611898016999E-3</v>
      </c>
      <c r="BF64" s="20">
        <v>1</v>
      </c>
      <c r="BG64" s="1">
        <v>6.3694267515923561E-3</v>
      </c>
      <c r="BH64" s="2">
        <f t="shared" si="26"/>
        <v>0.5</v>
      </c>
      <c r="BI64" s="12"/>
      <c r="BJ64" s="77">
        <v>2</v>
      </c>
      <c r="BK64" s="88">
        <v>2.8653295128939827E-3</v>
      </c>
      <c r="BL64" s="93"/>
      <c r="BM64" s="1"/>
      <c r="BN64" s="2">
        <f>BL64/BJ64</f>
        <v>0</v>
      </c>
    </row>
    <row r="65" spans="1:66" ht="12.75" customHeight="1" x14ac:dyDescent="0.2">
      <c r="A65" s="28" t="s">
        <v>156</v>
      </c>
      <c r="B65" s="84"/>
      <c r="C65" s="85">
        <f t="shared" si="58"/>
        <v>0</v>
      </c>
      <c r="D65" s="112"/>
      <c r="E65" s="31">
        <f t="shared" si="59"/>
        <v>0</v>
      </c>
      <c r="F65" s="33"/>
      <c r="G65" s="24"/>
      <c r="H65" s="84"/>
      <c r="I65" s="85">
        <f t="shared" si="83"/>
        <v>0</v>
      </c>
      <c r="J65" s="112"/>
      <c r="K65" s="31">
        <f t="shared" si="84"/>
        <v>0</v>
      </c>
      <c r="L65" s="33"/>
      <c r="M65" s="24"/>
      <c r="N65" s="84"/>
      <c r="O65" s="85">
        <f t="shared" si="86"/>
        <v>0</v>
      </c>
      <c r="P65" s="112"/>
      <c r="Q65" s="31">
        <f t="shared" si="87"/>
        <v>0</v>
      </c>
      <c r="R65" s="33"/>
      <c r="S65" s="24"/>
      <c r="T65" s="84"/>
      <c r="U65" s="85">
        <f t="shared" si="88"/>
        <v>0</v>
      </c>
      <c r="V65" s="112"/>
      <c r="W65" s="31">
        <f t="shared" si="94"/>
        <v>0</v>
      </c>
      <c r="X65" s="33"/>
      <c r="Y65" s="24"/>
      <c r="Z65" s="84"/>
      <c r="AA65" s="85">
        <f t="shared" si="95"/>
        <v>0</v>
      </c>
      <c r="AB65" s="112"/>
      <c r="AC65" s="31">
        <f t="shared" si="96"/>
        <v>0</v>
      </c>
      <c r="AD65" s="33"/>
      <c r="AE65" s="24"/>
      <c r="AF65" s="84"/>
      <c r="AG65" s="85">
        <f t="shared" si="97"/>
        <v>0</v>
      </c>
      <c r="AH65" s="112"/>
      <c r="AI65" s="31">
        <f t="shared" si="98"/>
        <v>0</v>
      </c>
      <c r="AJ65" s="33"/>
      <c r="AK65" s="24"/>
      <c r="AL65" s="84"/>
      <c r="AM65" s="85">
        <f t="shared" si="99"/>
        <v>0</v>
      </c>
      <c r="AN65" s="112"/>
      <c r="AO65" s="31">
        <f t="shared" si="100"/>
        <v>0</v>
      </c>
      <c r="AP65" s="33"/>
      <c r="AQ65" s="24"/>
      <c r="AR65" s="84">
        <v>2</v>
      </c>
      <c r="AS65" s="85">
        <f>AR65/$AR$123</f>
        <v>2.2988505747126436E-3</v>
      </c>
      <c r="AT65" s="35">
        <v>1</v>
      </c>
      <c r="AU65" s="31">
        <f>AT65/$AT$123</f>
        <v>4.6296296296296294E-3</v>
      </c>
      <c r="AV65" s="33">
        <f t="shared" si="17"/>
        <v>0.5</v>
      </c>
      <c r="AW65" s="24"/>
      <c r="AX65" s="84">
        <v>1</v>
      </c>
      <c r="AY65" s="85">
        <f>AX65/$AX$123</f>
        <v>1.2836970474967907E-3</v>
      </c>
      <c r="AZ65" s="35"/>
      <c r="BA65" s="31">
        <f>AZ65/$AZ$123</f>
        <v>0</v>
      </c>
      <c r="BB65" s="33">
        <f t="shared" si="18"/>
        <v>0</v>
      </c>
      <c r="BC65" s="24"/>
      <c r="BD65" s="47"/>
      <c r="BE65" s="88"/>
      <c r="BF65" s="20"/>
      <c r="BG65" s="1"/>
      <c r="BH65" s="2"/>
      <c r="BI65" s="12"/>
      <c r="BJ65" s="77">
        <v>1</v>
      </c>
      <c r="BK65" s="88">
        <v>1.4326647564469914E-3</v>
      </c>
      <c r="BL65" s="93"/>
      <c r="BM65" s="1"/>
      <c r="BN65" s="2">
        <f>BL65/BJ65</f>
        <v>0</v>
      </c>
    </row>
    <row r="66" spans="1:66" ht="12.75" customHeight="1" x14ac:dyDescent="0.2">
      <c r="A66" s="28" t="s">
        <v>117</v>
      </c>
      <c r="B66" s="84"/>
      <c r="C66" s="85">
        <f t="shared" si="58"/>
        <v>0</v>
      </c>
      <c r="D66" s="112"/>
      <c r="E66" s="31">
        <f t="shared" si="59"/>
        <v>0</v>
      </c>
      <c r="F66" s="33"/>
      <c r="G66" s="24"/>
      <c r="H66" s="84"/>
      <c r="I66" s="85">
        <f t="shared" si="83"/>
        <v>0</v>
      </c>
      <c r="J66" s="112"/>
      <c r="K66" s="31">
        <f t="shared" si="84"/>
        <v>0</v>
      </c>
      <c r="L66" s="33"/>
      <c r="M66" s="24"/>
      <c r="N66" s="84">
        <v>2</v>
      </c>
      <c r="O66" s="85">
        <f t="shared" si="86"/>
        <v>2.2857142857142859E-3</v>
      </c>
      <c r="P66" s="112">
        <v>1</v>
      </c>
      <c r="Q66" s="31">
        <f t="shared" si="87"/>
        <v>4.7393364928909956E-3</v>
      </c>
      <c r="R66" s="33">
        <f t="shared" ref="R66:R67" si="110">P66/N66</f>
        <v>0.5</v>
      </c>
      <c r="S66" s="24"/>
      <c r="T66" s="84">
        <v>2</v>
      </c>
      <c r="U66" s="85">
        <f t="shared" si="88"/>
        <v>2.2446689113355782E-3</v>
      </c>
      <c r="V66" s="112">
        <v>1</v>
      </c>
      <c r="W66" s="31">
        <f t="shared" si="94"/>
        <v>5.1546391752577319E-3</v>
      </c>
      <c r="X66" s="33">
        <f t="shared" si="22"/>
        <v>0.5</v>
      </c>
      <c r="Y66" s="24"/>
      <c r="Z66" s="84"/>
      <c r="AA66" s="85">
        <f t="shared" si="95"/>
        <v>0</v>
      </c>
      <c r="AB66" s="112"/>
      <c r="AC66" s="31">
        <f t="shared" si="96"/>
        <v>0</v>
      </c>
      <c r="AD66" s="33"/>
      <c r="AE66" s="24"/>
      <c r="AF66" s="84">
        <v>1</v>
      </c>
      <c r="AG66" s="85">
        <f t="shared" si="97"/>
        <v>1.0989010989010989E-3</v>
      </c>
      <c r="AH66" s="112">
        <v>0</v>
      </c>
      <c r="AI66" s="31">
        <f t="shared" si="98"/>
        <v>0</v>
      </c>
      <c r="AJ66" s="33">
        <f t="shared" ref="AJ66:AJ67" si="111">AH66/AF66</f>
        <v>0</v>
      </c>
      <c r="AK66" s="24"/>
      <c r="AL66" s="84">
        <v>1</v>
      </c>
      <c r="AM66" s="85">
        <f t="shared" si="99"/>
        <v>1.1806375442739079E-3</v>
      </c>
      <c r="AN66" s="112">
        <v>0</v>
      </c>
      <c r="AO66" s="31">
        <f t="shared" si="100"/>
        <v>0</v>
      </c>
      <c r="AP66" s="33">
        <f t="shared" si="103"/>
        <v>0</v>
      </c>
      <c r="AQ66" s="24"/>
      <c r="AR66" s="84">
        <v>1</v>
      </c>
      <c r="AS66" s="85">
        <f>AR66/$AR$123</f>
        <v>1.1494252873563218E-3</v>
      </c>
      <c r="AT66" s="35"/>
      <c r="AU66" s="31">
        <f>AT66/$AT$123</f>
        <v>0</v>
      </c>
      <c r="AV66" s="33">
        <f t="shared" si="17"/>
        <v>0</v>
      </c>
      <c r="AW66" s="24"/>
      <c r="AX66" s="84"/>
      <c r="AY66" s="85"/>
      <c r="AZ66" s="35"/>
      <c r="BA66" s="31"/>
      <c r="BB66" s="33"/>
      <c r="BC66" s="24"/>
      <c r="BD66" s="47"/>
      <c r="BE66" s="88"/>
      <c r="BF66" s="20"/>
      <c r="BG66" s="1"/>
      <c r="BH66" s="2"/>
      <c r="BI66" s="12"/>
      <c r="BJ66" s="77"/>
      <c r="BK66" s="88"/>
      <c r="BL66" s="93"/>
      <c r="BM66" s="1"/>
      <c r="BN66" s="2"/>
    </row>
    <row r="67" spans="1:66" ht="12.75" customHeight="1" x14ac:dyDescent="0.2">
      <c r="A67" s="28" t="s">
        <v>77</v>
      </c>
      <c r="B67" s="84"/>
      <c r="C67" s="85">
        <f t="shared" si="58"/>
        <v>0</v>
      </c>
      <c r="D67" s="112"/>
      <c r="E67" s="31">
        <f t="shared" si="59"/>
        <v>0</v>
      </c>
      <c r="F67" s="33"/>
      <c r="G67" s="24"/>
      <c r="H67" s="84"/>
      <c r="I67" s="85">
        <f t="shared" si="83"/>
        <v>0</v>
      </c>
      <c r="J67" s="112"/>
      <c r="K67" s="31">
        <f t="shared" si="84"/>
        <v>0</v>
      </c>
      <c r="L67" s="33"/>
      <c r="M67" s="24"/>
      <c r="N67" s="84">
        <v>2</v>
      </c>
      <c r="O67" s="85">
        <f t="shared" si="86"/>
        <v>2.2857142857142859E-3</v>
      </c>
      <c r="P67" s="112">
        <v>1</v>
      </c>
      <c r="Q67" s="31">
        <f t="shared" si="87"/>
        <v>4.7393364928909956E-3</v>
      </c>
      <c r="R67" s="33">
        <f t="shared" si="110"/>
        <v>0.5</v>
      </c>
      <c r="S67" s="24"/>
      <c r="T67" s="84">
        <v>1</v>
      </c>
      <c r="U67" s="85">
        <f t="shared" si="88"/>
        <v>1.1223344556677891E-3</v>
      </c>
      <c r="V67" s="112">
        <v>0</v>
      </c>
      <c r="W67" s="31">
        <f t="shared" si="94"/>
        <v>0</v>
      </c>
      <c r="X67" s="33">
        <f t="shared" si="22"/>
        <v>0</v>
      </c>
      <c r="Y67" s="24"/>
      <c r="Z67" s="84">
        <v>1</v>
      </c>
      <c r="AA67" s="85">
        <f t="shared" si="95"/>
        <v>9.8911968348170125E-4</v>
      </c>
      <c r="AB67" s="112"/>
      <c r="AC67" s="31">
        <f t="shared" si="96"/>
        <v>0</v>
      </c>
      <c r="AD67" s="33">
        <f t="shared" ref="AD67" si="112">AB67/Z67</f>
        <v>0</v>
      </c>
      <c r="AE67" s="24"/>
      <c r="AF67" s="84">
        <v>2</v>
      </c>
      <c r="AG67" s="85">
        <f t="shared" si="97"/>
        <v>2.1978021978021978E-3</v>
      </c>
      <c r="AH67" s="112">
        <v>1</v>
      </c>
      <c r="AI67" s="31">
        <f t="shared" si="98"/>
        <v>5.3475935828877002E-3</v>
      </c>
      <c r="AJ67" s="33">
        <f t="shared" si="111"/>
        <v>0.5</v>
      </c>
      <c r="AK67" s="24"/>
      <c r="AL67" s="84"/>
      <c r="AM67" s="85">
        <f t="shared" si="99"/>
        <v>0</v>
      </c>
      <c r="AN67" s="112"/>
      <c r="AO67" s="31">
        <f t="shared" si="100"/>
        <v>0</v>
      </c>
      <c r="AP67" s="33"/>
      <c r="AQ67" s="24"/>
      <c r="AR67" s="84">
        <v>1</v>
      </c>
      <c r="AS67" s="85">
        <f>AR67/$AR$123</f>
        <v>1.1494252873563218E-3</v>
      </c>
      <c r="AT67" s="35"/>
      <c r="AU67" s="31">
        <f>AT67/$AT$123</f>
        <v>0</v>
      </c>
      <c r="AV67" s="33">
        <f t="shared" si="17"/>
        <v>0</v>
      </c>
      <c r="AW67" s="24"/>
      <c r="AX67" s="84">
        <v>1</v>
      </c>
      <c r="AY67" s="85">
        <f>AX67/$AX$123</f>
        <v>1.2836970474967907E-3</v>
      </c>
      <c r="AZ67" s="35">
        <v>1</v>
      </c>
      <c r="BA67" s="31">
        <f>AZ67/$AZ$123</f>
        <v>4.8543689320388345E-3</v>
      </c>
      <c r="BB67" s="33">
        <f t="shared" si="18"/>
        <v>1</v>
      </c>
      <c r="BC67" s="24"/>
      <c r="BD67" s="47"/>
      <c r="BE67" s="88"/>
      <c r="BF67" s="20"/>
      <c r="BG67" s="1"/>
      <c r="BH67" s="2"/>
      <c r="BI67" s="12"/>
      <c r="BJ67" s="77">
        <v>2</v>
      </c>
      <c r="BK67" s="88">
        <v>2.8653295128939827E-3</v>
      </c>
      <c r="BL67" s="93">
        <v>1</v>
      </c>
      <c r="BM67" s="1">
        <v>5.1020408163265311E-3</v>
      </c>
      <c r="BN67" s="2">
        <f>BL67/BJ67</f>
        <v>0.5</v>
      </c>
    </row>
    <row r="68" spans="1:66" ht="12.75" customHeight="1" x14ac:dyDescent="0.2">
      <c r="A68" s="28" t="s">
        <v>130</v>
      </c>
      <c r="B68" s="84"/>
      <c r="C68" s="85">
        <f t="shared" si="58"/>
        <v>0</v>
      </c>
      <c r="D68" s="112"/>
      <c r="E68" s="31">
        <f t="shared" si="59"/>
        <v>0</v>
      </c>
      <c r="F68" s="33"/>
      <c r="G68" s="24"/>
      <c r="H68" s="84"/>
      <c r="I68" s="85">
        <f t="shared" si="83"/>
        <v>0</v>
      </c>
      <c r="J68" s="112"/>
      <c r="K68" s="31">
        <f t="shared" si="84"/>
        <v>0</v>
      </c>
      <c r="L68" s="33"/>
      <c r="M68" s="24"/>
      <c r="N68" s="84"/>
      <c r="O68" s="85">
        <f t="shared" si="86"/>
        <v>0</v>
      </c>
      <c r="P68" s="112"/>
      <c r="Q68" s="31">
        <f t="shared" si="87"/>
        <v>0</v>
      </c>
      <c r="R68" s="33"/>
      <c r="S68" s="24"/>
      <c r="T68" s="84"/>
      <c r="U68" s="85">
        <f t="shared" si="88"/>
        <v>0</v>
      </c>
      <c r="V68" s="112"/>
      <c r="W68" s="31">
        <f t="shared" si="94"/>
        <v>0</v>
      </c>
      <c r="X68" s="33"/>
      <c r="Y68" s="24"/>
      <c r="Z68" s="84"/>
      <c r="AA68" s="85">
        <f t="shared" si="95"/>
        <v>0</v>
      </c>
      <c r="AB68" s="112"/>
      <c r="AC68" s="31">
        <f t="shared" si="96"/>
        <v>0</v>
      </c>
      <c r="AD68" s="33"/>
      <c r="AE68" s="24"/>
      <c r="AF68" s="84"/>
      <c r="AG68" s="85">
        <f t="shared" si="97"/>
        <v>0</v>
      </c>
      <c r="AH68" s="112"/>
      <c r="AI68" s="31">
        <f t="shared" si="98"/>
        <v>0</v>
      </c>
      <c r="AJ68" s="33"/>
      <c r="AK68" s="24"/>
      <c r="AL68" s="84">
        <v>2</v>
      </c>
      <c r="AM68" s="85">
        <f t="shared" si="99"/>
        <v>2.3612750885478157E-3</v>
      </c>
      <c r="AN68" s="112">
        <v>1</v>
      </c>
      <c r="AO68" s="31">
        <f t="shared" si="100"/>
        <v>4.608294930875576E-3</v>
      </c>
      <c r="AP68" s="33"/>
      <c r="AQ68" s="24"/>
      <c r="AR68" s="84"/>
      <c r="AS68" s="85"/>
      <c r="AT68" s="35"/>
      <c r="AU68" s="31"/>
      <c r="AV68" s="33"/>
      <c r="AW68" s="24"/>
      <c r="AX68" s="84"/>
      <c r="AY68" s="85"/>
      <c r="AZ68" s="35"/>
      <c r="BA68" s="31"/>
      <c r="BB68" s="33"/>
      <c r="BC68" s="24"/>
      <c r="BD68" s="47"/>
      <c r="BE68" s="88"/>
      <c r="BF68" s="20"/>
      <c r="BG68" s="1"/>
      <c r="BH68" s="2"/>
      <c r="BI68" s="12"/>
      <c r="BJ68" s="77"/>
      <c r="BK68" s="88"/>
      <c r="BL68" s="93"/>
      <c r="BM68" s="1"/>
      <c r="BN68" s="2"/>
    </row>
    <row r="69" spans="1:66" ht="12.75" customHeight="1" x14ac:dyDescent="0.2">
      <c r="A69" s="28" t="s">
        <v>152</v>
      </c>
      <c r="B69" s="84">
        <v>3</v>
      </c>
      <c r="C69" s="85">
        <f t="shared" ref="C69:C71" si="113">B69/$B$123</f>
        <v>3.6188178528347406E-3</v>
      </c>
      <c r="D69" s="112">
        <v>1</v>
      </c>
      <c r="E69" s="31">
        <f t="shared" ref="E69:E71" si="114">D69/$D$123</f>
        <v>5.434782608695652E-3</v>
      </c>
      <c r="F69" s="33">
        <f t="shared" ref="F69:F70" si="115">D69/B69</f>
        <v>0.33333333333333331</v>
      </c>
      <c r="G69" s="24"/>
      <c r="H69" s="84">
        <v>1</v>
      </c>
      <c r="I69" s="85">
        <f t="shared" si="83"/>
        <v>1.0976948408342481E-3</v>
      </c>
      <c r="J69" s="112"/>
      <c r="K69" s="31">
        <f t="shared" si="84"/>
        <v>0</v>
      </c>
      <c r="L69" s="33">
        <f t="shared" ref="L69:L70" si="116">J69/H69</f>
        <v>0</v>
      </c>
      <c r="M69" s="24"/>
      <c r="N69" s="84"/>
      <c r="O69" s="85">
        <f t="shared" si="86"/>
        <v>0</v>
      </c>
      <c r="P69" s="112"/>
      <c r="Q69" s="31">
        <f t="shared" si="87"/>
        <v>0</v>
      </c>
      <c r="R69" s="33"/>
      <c r="S69" s="24"/>
      <c r="T69" s="84">
        <v>2</v>
      </c>
      <c r="U69" s="85">
        <f t="shared" si="88"/>
        <v>2.2446689113355782E-3</v>
      </c>
      <c r="V69" s="112">
        <v>1</v>
      </c>
      <c r="W69" s="31">
        <f t="shared" si="94"/>
        <v>5.1546391752577319E-3</v>
      </c>
      <c r="X69" s="33">
        <f t="shared" si="22"/>
        <v>0.5</v>
      </c>
      <c r="Y69" s="24"/>
      <c r="Z69" s="84"/>
      <c r="AA69" s="85"/>
      <c r="AB69" s="112"/>
      <c r="AC69" s="31"/>
      <c r="AD69" s="33"/>
      <c r="AE69" s="24"/>
      <c r="AF69" s="84"/>
      <c r="AG69" s="85"/>
      <c r="AH69" s="112"/>
      <c r="AI69" s="31"/>
      <c r="AJ69" s="33"/>
      <c r="AK69" s="24"/>
      <c r="AL69" s="84"/>
      <c r="AM69" s="85"/>
      <c r="AN69" s="112"/>
      <c r="AO69" s="31"/>
      <c r="AP69" s="33"/>
      <c r="AQ69" s="24"/>
      <c r="AR69" s="84"/>
      <c r="AS69" s="85"/>
      <c r="AT69" s="35"/>
      <c r="AU69" s="31"/>
      <c r="AV69" s="33"/>
      <c r="AW69" s="24"/>
      <c r="AX69" s="84"/>
      <c r="AY69" s="85"/>
      <c r="AZ69" s="35"/>
      <c r="BA69" s="31"/>
      <c r="BB69" s="33"/>
      <c r="BC69" s="24"/>
      <c r="BD69" s="47"/>
      <c r="BE69" s="88"/>
      <c r="BF69" s="20"/>
      <c r="BG69" s="1"/>
      <c r="BH69" s="2"/>
      <c r="BI69" s="12"/>
      <c r="BJ69" s="77"/>
      <c r="BK69" s="88"/>
      <c r="BL69" s="93"/>
      <c r="BM69" s="1"/>
      <c r="BN69" s="2"/>
    </row>
    <row r="70" spans="1:66" ht="12.75" customHeight="1" x14ac:dyDescent="0.2">
      <c r="A70" s="28" t="s">
        <v>20</v>
      </c>
      <c r="B70" s="84">
        <v>4</v>
      </c>
      <c r="C70" s="85">
        <f t="shared" si="113"/>
        <v>4.8250904704463205E-3</v>
      </c>
      <c r="D70" s="112">
        <v>0</v>
      </c>
      <c r="E70" s="31">
        <f t="shared" si="114"/>
        <v>0</v>
      </c>
      <c r="F70" s="33">
        <f t="shared" si="115"/>
        <v>0</v>
      </c>
      <c r="G70" s="24"/>
      <c r="H70" s="84">
        <v>4</v>
      </c>
      <c r="I70" s="85">
        <f t="shared" si="83"/>
        <v>4.3907793633369925E-3</v>
      </c>
      <c r="J70" s="112"/>
      <c r="K70" s="31">
        <f t="shared" si="84"/>
        <v>0</v>
      </c>
      <c r="L70" s="33">
        <f t="shared" si="116"/>
        <v>0</v>
      </c>
      <c r="M70" s="24"/>
      <c r="N70" s="84">
        <v>1</v>
      </c>
      <c r="O70" s="85">
        <f t="shared" si="86"/>
        <v>1.1428571428571429E-3</v>
      </c>
      <c r="P70" s="112"/>
      <c r="Q70" s="31">
        <f t="shared" si="87"/>
        <v>0</v>
      </c>
      <c r="R70" s="33">
        <f t="shared" ref="R70:R72" si="117">P70/N70</f>
        <v>0</v>
      </c>
      <c r="S70" s="24"/>
      <c r="T70" s="84">
        <v>4</v>
      </c>
      <c r="U70" s="85">
        <f t="shared" si="88"/>
        <v>4.4893378226711564E-3</v>
      </c>
      <c r="V70" s="112">
        <v>1</v>
      </c>
      <c r="W70" s="31">
        <f t="shared" si="94"/>
        <v>5.1546391752577319E-3</v>
      </c>
      <c r="X70" s="33">
        <f t="shared" si="22"/>
        <v>0.25</v>
      </c>
      <c r="Y70" s="24"/>
      <c r="Z70" s="84">
        <v>2</v>
      </c>
      <c r="AA70" s="85">
        <f t="shared" ref="AA70:AA109" si="118">Z70/$Z$123</f>
        <v>1.9782393669634025E-3</v>
      </c>
      <c r="AB70" s="112">
        <v>1</v>
      </c>
      <c r="AC70" s="31">
        <f t="shared" ref="AC70:AC111" si="119">AB70/$AB$123</f>
        <v>4.6511627906976744E-3</v>
      </c>
      <c r="AD70" s="33">
        <f t="shared" ref="AD70:AD76" si="120">AB70/Z70</f>
        <v>0.5</v>
      </c>
      <c r="AE70" s="24"/>
      <c r="AF70" s="84">
        <v>4</v>
      </c>
      <c r="AG70" s="85">
        <f>AF70/$AF$123</f>
        <v>4.3956043956043956E-3</v>
      </c>
      <c r="AH70" s="112">
        <v>2</v>
      </c>
      <c r="AI70" s="31">
        <f>AH70/$AH$123</f>
        <v>1.06951871657754E-2</v>
      </c>
      <c r="AJ70" s="33">
        <f t="shared" ref="AJ70:AJ72" si="121">AH70/AF70</f>
        <v>0.5</v>
      </c>
      <c r="AK70" s="24"/>
      <c r="AL70" s="84">
        <v>8</v>
      </c>
      <c r="AM70" s="85">
        <f>AL70/$AL$123</f>
        <v>9.4451003541912628E-3</v>
      </c>
      <c r="AN70" s="112">
        <v>2</v>
      </c>
      <c r="AO70" s="31">
        <f>AN70/$AN$123</f>
        <v>9.2165898617511521E-3</v>
      </c>
      <c r="AP70" s="33">
        <f t="shared" si="103"/>
        <v>0.25</v>
      </c>
      <c r="AQ70" s="24"/>
      <c r="AR70" s="84">
        <v>3</v>
      </c>
      <c r="AS70" s="85">
        <f>AR70/$AR$123</f>
        <v>3.4482758620689655E-3</v>
      </c>
      <c r="AT70" s="35"/>
      <c r="AU70" s="31">
        <f>AT70/$AT$123</f>
        <v>0</v>
      </c>
      <c r="AV70" s="33">
        <f t="shared" si="17"/>
        <v>0</v>
      </c>
      <c r="AW70" s="24"/>
      <c r="AX70" s="84">
        <v>2</v>
      </c>
      <c r="AY70" s="85">
        <f>AX70/$AX$123</f>
        <v>2.5673940949935813E-3</v>
      </c>
      <c r="AZ70" s="35">
        <v>1</v>
      </c>
      <c r="BA70" s="31">
        <f>AZ70/$AZ$123</f>
        <v>4.8543689320388345E-3</v>
      </c>
      <c r="BB70" s="33">
        <f t="shared" si="18"/>
        <v>0.5</v>
      </c>
      <c r="BC70" s="24"/>
      <c r="BD70" s="47">
        <v>3</v>
      </c>
      <c r="BE70" s="88">
        <v>4.24929178470255E-3</v>
      </c>
      <c r="BF70" s="20">
        <v>1</v>
      </c>
      <c r="BG70" s="1">
        <v>6.3694267515923561E-3</v>
      </c>
      <c r="BH70" s="2">
        <f t="shared" si="26"/>
        <v>0.33333333333333331</v>
      </c>
      <c r="BI70" s="12"/>
      <c r="BJ70" s="78"/>
      <c r="BK70" s="97"/>
      <c r="BL70" s="39"/>
      <c r="BM70" s="14"/>
      <c r="BN70" s="15"/>
    </row>
    <row r="71" spans="1:66" ht="12.75" customHeight="1" x14ac:dyDescent="0.2">
      <c r="A71" s="28" t="s">
        <v>168</v>
      </c>
      <c r="B71" s="84">
        <v>1</v>
      </c>
      <c r="C71" s="85">
        <f t="shared" si="113"/>
        <v>1.2062726176115801E-3</v>
      </c>
      <c r="D71" s="112">
        <v>0</v>
      </c>
      <c r="E71" s="31">
        <f t="shared" si="114"/>
        <v>0</v>
      </c>
      <c r="F71" s="33"/>
      <c r="G71" s="24"/>
      <c r="H71" s="84"/>
      <c r="I71" s="85">
        <f t="shared" ref="I71:I102" si="122">H71/$H$123</f>
        <v>0</v>
      </c>
      <c r="J71" s="112"/>
      <c r="K71" s="31">
        <f t="shared" ref="K71:K102" si="123">J71/$J$123</f>
        <v>0</v>
      </c>
      <c r="L71" s="33"/>
      <c r="M71" s="24"/>
      <c r="N71" s="84">
        <v>1</v>
      </c>
      <c r="O71" s="85">
        <f t="shared" ref="O71:O102" si="124">N71/$N$123</f>
        <v>1.1428571428571429E-3</v>
      </c>
      <c r="P71" s="112"/>
      <c r="Q71" s="31">
        <f t="shared" ref="Q71:Q102" si="125">P71/$P$123</f>
        <v>0</v>
      </c>
      <c r="R71" s="33">
        <f t="shared" si="117"/>
        <v>0</v>
      </c>
      <c r="S71" s="24"/>
      <c r="T71" s="84">
        <v>2</v>
      </c>
      <c r="U71" s="85">
        <f t="shared" ref="U71:U102" si="126">T71/$T$123</f>
        <v>2.2446689113355782E-3</v>
      </c>
      <c r="V71" s="112">
        <v>0</v>
      </c>
      <c r="W71" s="31">
        <f t="shared" si="94"/>
        <v>0</v>
      </c>
      <c r="X71" s="33">
        <f t="shared" si="22"/>
        <v>0</v>
      </c>
      <c r="Y71" s="24"/>
      <c r="Z71" s="84">
        <v>2</v>
      </c>
      <c r="AA71" s="85">
        <f t="shared" si="118"/>
        <v>1.9782393669634025E-3</v>
      </c>
      <c r="AB71" s="112"/>
      <c r="AC71" s="31">
        <f t="shared" si="119"/>
        <v>0</v>
      </c>
      <c r="AD71" s="33">
        <f t="shared" si="120"/>
        <v>0</v>
      </c>
      <c r="AE71" s="24"/>
      <c r="AF71" s="84"/>
      <c r="AG71" s="85"/>
      <c r="AH71" s="112"/>
      <c r="AI71" s="31"/>
      <c r="AJ71" s="33"/>
      <c r="AK71" s="24"/>
      <c r="AL71" s="84"/>
      <c r="AM71" s="85"/>
      <c r="AN71" s="112"/>
      <c r="AO71" s="31"/>
      <c r="AP71" s="33"/>
      <c r="AQ71" s="24"/>
      <c r="AR71" s="84"/>
      <c r="AS71" s="85"/>
      <c r="AT71" s="35"/>
      <c r="AU71" s="31"/>
      <c r="AV71" s="33"/>
      <c r="AW71" s="24"/>
      <c r="AX71" s="84"/>
      <c r="AY71" s="85"/>
      <c r="AZ71" s="35"/>
      <c r="BA71" s="31"/>
      <c r="BB71" s="33"/>
      <c r="BC71" s="24"/>
      <c r="BD71" s="47"/>
      <c r="BE71" s="88"/>
      <c r="BF71" s="20"/>
      <c r="BG71" s="1"/>
      <c r="BH71" s="2"/>
      <c r="BI71" s="12"/>
      <c r="BJ71" s="78"/>
      <c r="BK71" s="97"/>
      <c r="BL71" s="39"/>
      <c r="BM71" s="14"/>
      <c r="BN71" s="15"/>
    </row>
    <row r="72" spans="1:66" ht="12.75" customHeight="1" x14ac:dyDescent="0.2">
      <c r="A72" s="28" t="s">
        <v>42</v>
      </c>
      <c r="B72" s="84">
        <v>1</v>
      </c>
      <c r="C72" s="85">
        <f t="shared" ref="C72:C123" si="127">B72/$B$123</f>
        <v>1.2062726176115801E-3</v>
      </c>
      <c r="D72" s="112">
        <v>0</v>
      </c>
      <c r="E72" s="31">
        <f t="shared" ref="E72:E122" si="128">D72/$D$123</f>
        <v>0</v>
      </c>
      <c r="F72" s="33"/>
      <c r="G72" s="24"/>
      <c r="H72" s="84"/>
      <c r="I72" s="85">
        <f t="shared" si="122"/>
        <v>0</v>
      </c>
      <c r="J72" s="112"/>
      <c r="K72" s="31">
        <f t="shared" si="123"/>
        <v>0</v>
      </c>
      <c r="L72" s="33"/>
      <c r="M72" s="24"/>
      <c r="N72" s="84">
        <v>3</v>
      </c>
      <c r="O72" s="85">
        <f t="shared" si="124"/>
        <v>3.4285714285714284E-3</v>
      </c>
      <c r="P72" s="112"/>
      <c r="Q72" s="31">
        <f t="shared" si="125"/>
        <v>0</v>
      </c>
      <c r="R72" s="33">
        <f t="shared" si="117"/>
        <v>0</v>
      </c>
      <c r="S72" s="24"/>
      <c r="T72" s="84">
        <v>3</v>
      </c>
      <c r="U72" s="85">
        <f t="shared" si="126"/>
        <v>3.3670033670033669E-3</v>
      </c>
      <c r="V72" s="112">
        <v>0</v>
      </c>
      <c r="W72" s="31">
        <f t="shared" si="94"/>
        <v>0</v>
      </c>
      <c r="X72" s="33">
        <f t="shared" si="22"/>
        <v>0</v>
      </c>
      <c r="Y72" s="24"/>
      <c r="Z72" s="84">
        <v>5</v>
      </c>
      <c r="AA72" s="85">
        <f t="shared" si="118"/>
        <v>4.945598417408506E-3</v>
      </c>
      <c r="AB72" s="112">
        <v>1</v>
      </c>
      <c r="AC72" s="31">
        <f t="shared" si="119"/>
        <v>4.6511627906976744E-3</v>
      </c>
      <c r="AD72" s="33">
        <f t="shared" si="120"/>
        <v>0.2</v>
      </c>
      <c r="AE72" s="24"/>
      <c r="AF72" s="84">
        <v>1</v>
      </c>
      <c r="AG72" s="85">
        <f t="shared" ref="AG72:AG109" si="129">AF72/$AF$123</f>
        <v>1.0989010989010989E-3</v>
      </c>
      <c r="AH72" s="112">
        <v>0</v>
      </c>
      <c r="AI72" s="31">
        <f t="shared" ref="AI72:AI109" si="130">AH72/$AH$123</f>
        <v>0</v>
      </c>
      <c r="AJ72" s="33">
        <f t="shared" si="121"/>
        <v>0</v>
      </c>
      <c r="AK72" s="24"/>
      <c r="AL72" s="84">
        <v>5</v>
      </c>
      <c r="AM72" s="85">
        <f t="shared" ref="AM72:AM81" si="131">AL72/$AL$123</f>
        <v>5.9031877213695395E-3</v>
      </c>
      <c r="AN72" s="112">
        <v>2</v>
      </c>
      <c r="AO72" s="31">
        <f t="shared" ref="AO72:AO81" si="132">AN72/$AN$123</f>
        <v>9.2165898617511521E-3</v>
      </c>
      <c r="AP72" s="33">
        <f t="shared" si="103"/>
        <v>0.4</v>
      </c>
      <c r="AQ72" s="24"/>
      <c r="AR72" s="84">
        <v>5</v>
      </c>
      <c r="AS72" s="85">
        <f t="shared" ref="AS72:AS81" si="133">AR72/$AR$123</f>
        <v>5.7471264367816091E-3</v>
      </c>
      <c r="AT72" s="35"/>
      <c r="AU72" s="31">
        <f t="shared" ref="AU72:AU81" si="134">AT72/$AT$123</f>
        <v>0</v>
      </c>
      <c r="AV72" s="33">
        <f t="shared" si="17"/>
        <v>0</v>
      </c>
      <c r="AW72" s="24"/>
      <c r="AX72" s="84">
        <v>4</v>
      </c>
      <c r="AY72" s="85">
        <f>AX72/$AX$123</f>
        <v>5.1347881899871627E-3</v>
      </c>
      <c r="AZ72" s="35">
        <v>1</v>
      </c>
      <c r="BA72" s="31">
        <f>AZ72/$AZ$123</f>
        <v>4.8543689320388345E-3</v>
      </c>
      <c r="BB72" s="33">
        <f t="shared" si="18"/>
        <v>0.25</v>
      </c>
      <c r="BC72" s="24"/>
      <c r="BD72" s="47">
        <v>2</v>
      </c>
      <c r="BE72" s="88">
        <v>2.8328611898016999E-3</v>
      </c>
      <c r="BF72" s="39"/>
      <c r="BG72" s="1"/>
      <c r="BH72" s="2">
        <f t="shared" si="26"/>
        <v>0</v>
      </c>
      <c r="BI72" s="12"/>
      <c r="BJ72" s="77">
        <v>2</v>
      </c>
      <c r="BK72" s="88">
        <v>2.8653295128939827E-3</v>
      </c>
      <c r="BL72" s="93">
        <v>1</v>
      </c>
      <c r="BM72" s="1">
        <v>5.1020408163265311E-3</v>
      </c>
      <c r="BN72" s="2">
        <f>BL72/BJ72</f>
        <v>0.5</v>
      </c>
    </row>
    <row r="73" spans="1:66" ht="12.75" customHeight="1" x14ac:dyDescent="0.2">
      <c r="A73" s="28" t="s">
        <v>158</v>
      </c>
      <c r="B73" s="84"/>
      <c r="C73" s="85">
        <f t="shared" si="127"/>
        <v>0</v>
      </c>
      <c r="D73" s="112"/>
      <c r="E73" s="31">
        <f t="shared" si="128"/>
        <v>0</v>
      </c>
      <c r="F73" s="33"/>
      <c r="G73" s="24"/>
      <c r="H73" s="84"/>
      <c r="I73" s="85">
        <f t="shared" si="122"/>
        <v>0</v>
      </c>
      <c r="J73" s="112"/>
      <c r="K73" s="31">
        <f t="shared" si="123"/>
        <v>0</v>
      </c>
      <c r="L73" s="33"/>
      <c r="M73" s="24"/>
      <c r="N73" s="84"/>
      <c r="O73" s="85">
        <f t="shared" si="124"/>
        <v>0</v>
      </c>
      <c r="P73" s="112"/>
      <c r="Q73" s="31">
        <f t="shared" si="125"/>
        <v>0</v>
      </c>
      <c r="R73" s="33"/>
      <c r="S73" s="24"/>
      <c r="T73" s="84"/>
      <c r="U73" s="85">
        <f t="shared" si="126"/>
        <v>0</v>
      </c>
      <c r="V73" s="112"/>
      <c r="W73" s="31">
        <f t="shared" si="94"/>
        <v>0</v>
      </c>
      <c r="X73" s="33"/>
      <c r="Y73" s="24"/>
      <c r="Z73" s="84"/>
      <c r="AA73" s="85">
        <f t="shared" si="118"/>
        <v>0</v>
      </c>
      <c r="AB73" s="112"/>
      <c r="AC73" s="31">
        <f t="shared" si="119"/>
        <v>0</v>
      </c>
      <c r="AD73" s="33"/>
      <c r="AE73" s="24"/>
      <c r="AF73" s="84"/>
      <c r="AG73" s="85">
        <f t="shared" si="129"/>
        <v>0</v>
      </c>
      <c r="AH73" s="112"/>
      <c r="AI73" s="31">
        <f t="shared" si="130"/>
        <v>0</v>
      </c>
      <c r="AJ73" s="33"/>
      <c r="AK73" s="24"/>
      <c r="AL73" s="84"/>
      <c r="AM73" s="85">
        <f t="shared" si="131"/>
        <v>0</v>
      </c>
      <c r="AN73" s="112"/>
      <c r="AO73" s="31">
        <f t="shared" si="132"/>
        <v>0</v>
      </c>
      <c r="AP73" s="33"/>
      <c r="AQ73" s="24"/>
      <c r="AR73" s="84"/>
      <c r="AS73" s="85">
        <f t="shared" si="133"/>
        <v>0</v>
      </c>
      <c r="AT73" s="35"/>
      <c r="AU73" s="31">
        <f t="shared" si="134"/>
        <v>0</v>
      </c>
      <c r="AV73" s="33"/>
      <c r="AW73" s="24"/>
      <c r="AX73" s="84">
        <v>4</v>
      </c>
      <c r="AY73" s="85">
        <f>AX73/$AX$123</f>
        <v>5.1347881899871627E-3</v>
      </c>
      <c r="AZ73" s="35"/>
      <c r="BA73" s="31">
        <f>AZ73/$AZ$123</f>
        <v>0</v>
      </c>
      <c r="BB73" s="33">
        <f t="shared" si="18"/>
        <v>0</v>
      </c>
      <c r="BC73" s="24"/>
      <c r="BD73" s="47">
        <v>6</v>
      </c>
      <c r="BE73" s="88">
        <v>8.4985835694051E-3</v>
      </c>
      <c r="BF73" s="39"/>
      <c r="BG73" s="1"/>
      <c r="BH73" s="2">
        <f t="shared" si="26"/>
        <v>0</v>
      </c>
      <c r="BI73" s="12"/>
      <c r="BJ73" s="77">
        <v>7</v>
      </c>
      <c r="BK73" s="88">
        <v>1.0028653295128941E-2</v>
      </c>
      <c r="BL73" s="93">
        <v>4</v>
      </c>
      <c r="BM73" s="1">
        <v>2.0408163265306124E-2</v>
      </c>
      <c r="BN73" s="2">
        <f>BL73/BJ73</f>
        <v>0.5714285714285714</v>
      </c>
    </row>
    <row r="74" spans="1:66" ht="12.75" customHeight="1" x14ac:dyDescent="0.2">
      <c r="A74" s="28" t="s">
        <v>159</v>
      </c>
      <c r="B74" s="84">
        <v>1</v>
      </c>
      <c r="C74" s="85">
        <f t="shared" si="127"/>
        <v>1.2062726176115801E-3</v>
      </c>
      <c r="D74" s="112">
        <v>0</v>
      </c>
      <c r="E74" s="31">
        <f t="shared" si="128"/>
        <v>0</v>
      </c>
      <c r="F74" s="33">
        <f t="shared" ref="F74" si="135">D74/B74</f>
        <v>0</v>
      </c>
      <c r="G74" s="24"/>
      <c r="H74" s="84">
        <v>3</v>
      </c>
      <c r="I74" s="85">
        <f t="shared" si="122"/>
        <v>3.2930845225027441E-3</v>
      </c>
      <c r="J74" s="112">
        <v>1</v>
      </c>
      <c r="K74" s="31">
        <f t="shared" si="123"/>
        <v>5.0251256281407036E-3</v>
      </c>
      <c r="L74" s="33">
        <f t="shared" ref="L74" si="136">J74/H74</f>
        <v>0.33333333333333331</v>
      </c>
      <c r="M74" s="24"/>
      <c r="N74" s="84">
        <v>2</v>
      </c>
      <c r="O74" s="85">
        <f t="shared" si="124"/>
        <v>2.2857142857142859E-3</v>
      </c>
      <c r="P74" s="112"/>
      <c r="Q74" s="31">
        <f t="shared" si="125"/>
        <v>0</v>
      </c>
      <c r="R74" s="33">
        <f t="shared" ref="R74" si="137">P74/N74</f>
        <v>0</v>
      </c>
      <c r="S74" s="24"/>
      <c r="T74" s="84">
        <v>1</v>
      </c>
      <c r="U74" s="85">
        <f t="shared" si="126"/>
        <v>1.1223344556677891E-3</v>
      </c>
      <c r="V74" s="112">
        <v>0</v>
      </c>
      <c r="W74" s="31">
        <f t="shared" si="94"/>
        <v>0</v>
      </c>
      <c r="X74" s="33">
        <f t="shared" si="22"/>
        <v>0</v>
      </c>
      <c r="Y74" s="24"/>
      <c r="Z74" s="84">
        <v>3</v>
      </c>
      <c r="AA74" s="85">
        <f t="shared" si="118"/>
        <v>2.967359050445104E-3</v>
      </c>
      <c r="AB74" s="112"/>
      <c r="AC74" s="31">
        <f t="shared" si="119"/>
        <v>0</v>
      </c>
      <c r="AD74" s="33">
        <f t="shared" si="120"/>
        <v>0</v>
      </c>
      <c r="AE74" s="24"/>
      <c r="AF74" s="84">
        <v>3</v>
      </c>
      <c r="AG74" s="85">
        <f t="shared" si="129"/>
        <v>3.2967032967032967E-3</v>
      </c>
      <c r="AH74" s="112">
        <v>1</v>
      </c>
      <c r="AI74" s="31">
        <f t="shared" si="130"/>
        <v>5.3475935828877002E-3</v>
      </c>
      <c r="AJ74" s="33">
        <f t="shared" ref="AJ74:AJ76" si="138">AH74/AF74</f>
        <v>0.33333333333333331</v>
      </c>
      <c r="AK74" s="24"/>
      <c r="AL74" s="84">
        <v>2</v>
      </c>
      <c r="AM74" s="85">
        <f t="shared" si="131"/>
        <v>2.3612750885478157E-3</v>
      </c>
      <c r="AN74" s="112">
        <v>0</v>
      </c>
      <c r="AO74" s="31">
        <f t="shared" si="132"/>
        <v>0</v>
      </c>
      <c r="AP74" s="33">
        <f t="shared" ref="AP74" si="139">AN74/AL74</f>
        <v>0</v>
      </c>
      <c r="AQ74" s="24"/>
      <c r="AR74" s="84">
        <v>1</v>
      </c>
      <c r="AS74" s="85">
        <f t="shared" si="133"/>
        <v>1.1494252873563218E-3</v>
      </c>
      <c r="AT74" s="35"/>
      <c r="AU74" s="31">
        <f t="shared" si="134"/>
        <v>0</v>
      </c>
      <c r="AV74" s="33">
        <f t="shared" si="17"/>
        <v>0</v>
      </c>
      <c r="AW74" s="24"/>
      <c r="AX74" s="84"/>
      <c r="AY74" s="85"/>
      <c r="AZ74" s="35"/>
      <c r="BA74" s="31"/>
      <c r="BB74" s="33"/>
      <c r="BC74" s="24"/>
      <c r="BD74" s="47"/>
      <c r="BE74" s="88"/>
      <c r="BF74" s="39"/>
      <c r="BG74" s="1"/>
      <c r="BH74" s="2"/>
      <c r="BI74" s="12"/>
      <c r="BJ74" s="77"/>
      <c r="BK74" s="88"/>
      <c r="BL74" s="93"/>
      <c r="BM74" s="1"/>
      <c r="BN74" s="2"/>
    </row>
    <row r="75" spans="1:66" ht="12.75" customHeight="1" x14ac:dyDescent="0.2">
      <c r="A75" s="28" t="s">
        <v>85</v>
      </c>
      <c r="B75" s="84"/>
      <c r="C75" s="85">
        <f t="shared" si="127"/>
        <v>0</v>
      </c>
      <c r="D75" s="112"/>
      <c r="E75" s="31">
        <f t="shared" si="128"/>
        <v>0</v>
      </c>
      <c r="F75" s="33"/>
      <c r="G75" s="24"/>
      <c r="H75" s="84">
        <v>1</v>
      </c>
      <c r="I75" s="85">
        <f t="shared" si="122"/>
        <v>1.0976948408342481E-3</v>
      </c>
      <c r="J75" s="112">
        <v>1</v>
      </c>
      <c r="K75" s="31">
        <f t="shared" si="123"/>
        <v>5.0251256281407036E-3</v>
      </c>
      <c r="L75" s="33"/>
      <c r="M75" s="24"/>
      <c r="N75" s="84"/>
      <c r="O75" s="85">
        <f t="shared" si="124"/>
        <v>0</v>
      </c>
      <c r="P75" s="112"/>
      <c r="Q75" s="31">
        <f t="shared" si="125"/>
        <v>0</v>
      </c>
      <c r="R75" s="33"/>
      <c r="S75" s="24"/>
      <c r="T75" s="84"/>
      <c r="U75" s="85">
        <f t="shared" si="126"/>
        <v>0</v>
      </c>
      <c r="V75" s="112"/>
      <c r="W75" s="31">
        <f t="shared" si="94"/>
        <v>0</v>
      </c>
      <c r="X75" s="33"/>
      <c r="Y75" s="24"/>
      <c r="Z75" s="84"/>
      <c r="AA75" s="85">
        <f t="shared" si="118"/>
        <v>0</v>
      </c>
      <c r="AB75" s="112"/>
      <c r="AC75" s="31">
        <f t="shared" si="119"/>
        <v>0</v>
      </c>
      <c r="AD75" s="33"/>
      <c r="AE75" s="24"/>
      <c r="AF75" s="84"/>
      <c r="AG75" s="85">
        <f t="shared" si="129"/>
        <v>0</v>
      </c>
      <c r="AH75" s="112"/>
      <c r="AI75" s="31">
        <f t="shared" si="130"/>
        <v>0</v>
      </c>
      <c r="AJ75" s="33"/>
      <c r="AK75" s="24"/>
      <c r="AL75" s="84"/>
      <c r="AM75" s="85">
        <f t="shared" si="131"/>
        <v>0</v>
      </c>
      <c r="AN75" s="112"/>
      <c r="AO75" s="31">
        <f t="shared" si="132"/>
        <v>0</v>
      </c>
      <c r="AP75" s="33"/>
      <c r="AQ75" s="24"/>
      <c r="AR75" s="84"/>
      <c r="AS75" s="85">
        <f t="shared" si="133"/>
        <v>0</v>
      </c>
      <c r="AT75" s="35"/>
      <c r="AU75" s="31">
        <f t="shared" si="134"/>
        <v>0</v>
      </c>
      <c r="AV75" s="33"/>
      <c r="AW75" s="24"/>
      <c r="AX75" s="84">
        <v>1</v>
      </c>
      <c r="AY75" s="85">
        <f>AX75/$AX$123</f>
        <v>1.2836970474967907E-3</v>
      </c>
      <c r="AZ75" s="35"/>
      <c r="BA75" s="31">
        <f>AZ75/$AZ$123</f>
        <v>0</v>
      </c>
      <c r="BB75" s="33">
        <f t="shared" si="18"/>
        <v>0</v>
      </c>
      <c r="BC75" s="24"/>
      <c r="BD75" s="47"/>
      <c r="BE75" s="88"/>
      <c r="BF75" s="39"/>
      <c r="BG75" s="1"/>
      <c r="BH75" s="2"/>
      <c r="BI75" s="12"/>
      <c r="BJ75" s="77"/>
      <c r="BK75" s="88"/>
      <c r="BL75" s="93"/>
      <c r="BM75" s="1"/>
      <c r="BN75" s="2"/>
    </row>
    <row r="76" spans="1:66" s="149" customFormat="1" x14ac:dyDescent="0.2">
      <c r="A76" s="163" t="s">
        <v>63</v>
      </c>
      <c r="B76" s="132">
        <f>SUM(B64:B75)</f>
        <v>10</v>
      </c>
      <c r="C76" s="133">
        <f t="shared" si="127"/>
        <v>1.2062726176115802E-2</v>
      </c>
      <c r="D76" s="134">
        <f>SUM(D64:D75)</f>
        <v>1</v>
      </c>
      <c r="E76" s="135">
        <f t="shared" si="128"/>
        <v>5.434782608695652E-3</v>
      </c>
      <c r="F76" s="136">
        <f t="shared" ref="F76" si="140">D76/B76</f>
        <v>0.1</v>
      </c>
      <c r="G76" s="137"/>
      <c r="H76" s="132">
        <f>SUM(H64:H75)</f>
        <v>9</v>
      </c>
      <c r="I76" s="133">
        <f t="shared" si="122"/>
        <v>9.8792535675082324E-3</v>
      </c>
      <c r="J76" s="134">
        <f>SUM(J64:J75)</f>
        <v>2</v>
      </c>
      <c r="K76" s="135">
        <f t="shared" si="123"/>
        <v>1.0050251256281407E-2</v>
      </c>
      <c r="L76" s="136">
        <f t="shared" ref="L76" si="141">J76/H76</f>
        <v>0.22222222222222221</v>
      </c>
      <c r="M76" s="137"/>
      <c r="N76" s="132">
        <f>SUM(N64:N75)</f>
        <v>13</v>
      </c>
      <c r="O76" s="133">
        <f t="shared" si="124"/>
        <v>1.4857142857142857E-2</v>
      </c>
      <c r="P76" s="134">
        <f>SUM(P64:P75)</f>
        <v>3</v>
      </c>
      <c r="Q76" s="135">
        <f t="shared" si="125"/>
        <v>1.4218009478672985E-2</v>
      </c>
      <c r="R76" s="136">
        <f t="shared" ref="R76" si="142">P76/N76</f>
        <v>0.23076923076923078</v>
      </c>
      <c r="S76" s="137"/>
      <c r="T76" s="132">
        <f>SUM(T64:T75)</f>
        <v>16</v>
      </c>
      <c r="U76" s="133">
        <f t="shared" si="126"/>
        <v>1.7957351290684626E-2</v>
      </c>
      <c r="V76" s="134">
        <f>SUM(V64:V75)</f>
        <v>3</v>
      </c>
      <c r="W76" s="135">
        <f t="shared" si="94"/>
        <v>1.5463917525773196E-2</v>
      </c>
      <c r="X76" s="136">
        <f t="shared" si="22"/>
        <v>0.1875</v>
      </c>
      <c r="Y76" s="137"/>
      <c r="Z76" s="132">
        <f>SUM(Z64:Z75)</f>
        <v>14</v>
      </c>
      <c r="AA76" s="133">
        <f t="shared" si="118"/>
        <v>1.3847675568743818E-2</v>
      </c>
      <c r="AB76" s="134">
        <f>SUM(AB64:AB75)</f>
        <v>2</v>
      </c>
      <c r="AC76" s="135">
        <f t="shared" si="119"/>
        <v>9.3023255813953487E-3</v>
      </c>
      <c r="AD76" s="136">
        <f t="shared" si="120"/>
        <v>0.14285714285714285</v>
      </c>
      <c r="AE76" s="137"/>
      <c r="AF76" s="132">
        <f>SUM(AF64:AF75)</f>
        <v>12</v>
      </c>
      <c r="AG76" s="133">
        <f t="shared" si="129"/>
        <v>1.3186813186813187E-2</v>
      </c>
      <c r="AH76" s="134">
        <f>SUM(AH64:AH75)</f>
        <v>4</v>
      </c>
      <c r="AI76" s="135">
        <f t="shared" si="130"/>
        <v>2.1390374331550801E-2</v>
      </c>
      <c r="AJ76" s="136">
        <f t="shared" si="138"/>
        <v>0.33333333333333331</v>
      </c>
      <c r="AK76" s="137"/>
      <c r="AL76" s="132">
        <f>SUM(AL64:AL75)</f>
        <v>19</v>
      </c>
      <c r="AM76" s="133">
        <f t="shared" si="131"/>
        <v>2.2432113341204249E-2</v>
      </c>
      <c r="AN76" s="134">
        <f>SUM(AN64:AN75)</f>
        <v>5</v>
      </c>
      <c r="AO76" s="135">
        <f t="shared" si="132"/>
        <v>2.3041474654377881E-2</v>
      </c>
      <c r="AP76" s="136">
        <f t="shared" ref="AP76:AP86" si="143">AN76/AL76</f>
        <v>0.26315789473684209</v>
      </c>
      <c r="AQ76" s="137"/>
      <c r="AR76" s="132">
        <f>SUM(AR64:AR75)</f>
        <v>17</v>
      </c>
      <c r="AS76" s="133">
        <f t="shared" si="133"/>
        <v>1.9540229885057471E-2</v>
      </c>
      <c r="AT76" s="138">
        <f>SUM(AT64:AT75)</f>
        <v>3</v>
      </c>
      <c r="AU76" s="135">
        <f t="shared" si="134"/>
        <v>1.3888888888888888E-2</v>
      </c>
      <c r="AV76" s="136">
        <f t="shared" si="17"/>
        <v>0.17647058823529413</v>
      </c>
      <c r="AW76" s="137"/>
      <c r="AX76" s="132">
        <f>SUM(AX64:AX75)</f>
        <v>16</v>
      </c>
      <c r="AY76" s="133">
        <f>AX76/$AX$123</f>
        <v>2.0539152759948651E-2</v>
      </c>
      <c r="AZ76" s="138">
        <f>SUM(AZ64:AZ75)</f>
        <v>4</v>
      </c>
      <c r="BA76" s="135">
        <f>AZ76/$AZ$123</f>
        <v>1.9417475728155338E-2</v>
      </c>
      <c r="BB76" s="136">
        <f t="shared" si="18"/>
        <v>0.25</v>
      </c>
      <c r="BC76" s="137"/>
      <c r="BD76" s="139">
        <f>SUM(BD64:BD73)</f>
        <v>13</v>
      </c>
      <c r="BE76" s="140">
        <f>SUM(BE64:BE73)</f>
        <v>1.8413597733711047E-2</v>
      </c>
      <c r="BF76" s="147">
        <f>SUM(BF64:BF73)</f>
        <v>2</v>
      </c>
      <c r="BG76" s="142">
        <f>SUM(BG64:BG73)</f>
        <v>1.2738853503184712E-2</v>
      </c>
      <c r="BH76" s="143">
        <f t="shared" si="26"/>
        <v>0.15384615384615385</v>
      </c>
      <c r="BI76" s="144"/>
      <c r="BJ76" s="157">
        <f>SUM(BJ64:BJ73)</f>
        <v>14</v>
      </c>
      <c r="BK76" s="146">
        <f>SUM(BK64:BK73)</f>
        <v>2.0057306590257881E-2</v>
      </c>
      <c r="BL76" s="147">
        <f>SUM(BL64:BL73)</f>
        <v>6</v>
      </c>
      <c r="BM76" s="148">
        <f>SUM(BM64:BM73)</f>
        <v>3.0612244897959186E-2</v>
      </c>
      <c r="BN76" s="143">
        <f t="shared" ref="BN76" si="144">BL76/BJ76</f>
        <v>0.42857142857142855</v>
      </c>
    </row>
    <row r="77" spans="1:66" ht="12.75" customHeight="1" x14ac:dyDescent="0.2">
      <c r="A77" s="28" t="s">
        <v>21</v>
      </c>
      <c r="B77" s="84">
        <v>2</v>
      </c>
      <c r="C77" s="85">
        <f t="shared" si="127"/>
        <v>2.4125452352231603E-3</v>
      </c>
      <c r="D77" s="112">
        <v>0</v>
      </c>
      <c r="E77" s="31">
        <f t="shared" si="128"/>
        <v>0</v>
      </c>
      <c r="F77" s="33"/>
      <c r="G77" s="24"/>
      <c r="H77" s="84"/>
      <c r="I77" s="85">
        <f t="shared" si="122"/>
        <v>0</v>
      </c>
      <c r="J77" s="112"/>
      <c r="K77" s="31">
        <f t="shared" si="123"/>
        <v>0</v>
      </c>
      <c r="L77" s="33"/>
      <c r="M77" s="24"/>
      <c r="N77" s="84"/>
      <c r="O77" s="85">
        <f t="shared" si="124"/>
        <v>0</v>
      </c>
      <c r="P77" s="112"/>
      <c r="Q77" s="31">
        <f t="shared" si="125"/>
        <v>0</v>
      </c>
      <c r="R77" s="33"/>
      <c r="S77" s="24"/>
      <c r="T77" s="84">
        <v>1</v>
      </c>
      <c r="U77" s="85">
        <f t="shared" si="126"/>
        <v>1.1223344556677891E-3</v>
      </c>
      <c r="V77" s="112">
        <v>0</v>
      </c>
      <c r="W77" s="31">
        <f t="shared" si="94"/>
        <v>0</v>
      </c>
      <c r="X77" s="33">
        <f t="shared" ref="X77:X123" si="145">V77/T77</f>
        <v>0</v>
      </c>
      <c r="Y77" s="24"/>
      <c r="Z77" s="84">
        <v>4</v>
      </c>
      <c r="AA77" s="85">
        <f t="shared" si="118"/>
        <v>3.956478733926805E-3</v>
      </c>
      <c r="AB77" s="112">
        <v>2</v>
      </c>
      <c r="AC77" s="31">
        <f t="shared" si="119"/>
        <v>9.3023255813953487E-3</v>
      </c>
      <c r="AD77" s="33">
        <f t="shared" ref="AD77:AD82" si="146">AB77/Z77</f>
        <v>0.5</v>
      </c>
      <c r="AE77" s="24"/>
      <c r="AF77" s="84">
        <v>5</v>
      </c>
      <c r="AG77" s="85">
        <f t="shared" si="129"/>
        <v>5.4945054945054949E-3</v>
      </c>
      <c r="AH77" s="112">
        <v>3</v>
      </c>
      <c r="AI77" s="31">
        <f t="shared" si="130"/>
        <v>1.6042780748663103E-2</v>
      </c>
      <c r="AJ77" s="33">
        <f t="shared" ref="AJ77:AJ80" si="147">AH77/AF77</f>
        <v>0.6</v>
      </c>
      <c r="AK77" s="24"/>
      <c r="AL77" s="84">
        <v>5</v>
      </c>
      <c r="AM77" s="85">
        <f t="shared" si="131"/>
        <v>5.9031877213695395E-3</v>
      </c>
      <c r="AN77" s="112">
        <v>1</v>
      </c>
      <c r="AO77" s="31">
        <f t="shared" si="132"/>
        <v>4.608294930875576E-3</v>
      </c>
      <c r="AP77" s="33">
        <f t="shared" si="143"/>
        <v>0.2</v>
      </c>
      <c r="AQ77" s="24"/>
      <c r="AR77" s="84">
        <v>7</v>
      </c>
      <c r="AS77" s="85">
        <f t="shared" si="133"/>
        <v>8.0459770114942528E-3</v>
      </c>
      <c r="AT77" s="35"/>
      <c r="AU77" s="31">
        <f t="shared" si="134"/>
        <v>0</v>
      </c>
      <c r="AV77" s="33">
        <f t="shared" si="17"/>
        <v>0</v>
      </c>
      <c r="AW77" s="24"/>
      <c r="AX77" s="84">
        <v>27</v>
      </c>
      <c r="AY77" s="85">
        <f>AX77/$AX$123</f>
        <v>3.4659820282413351E-2</v>
      </c>
      <c r="AZ77" s="35">
        <v>7</v>
      </c>
      <c r="BA77" s="31">
        <f>AZ77/$AZ$123</f>
        <v>3.3980582524271843E-2</v>
      </c>
      <c r="BB77" s="33">
        <f t="shared" si="18"/>
        <v>0.25925925925925924</v>
      </c>
      <c r="BC77" s="24"/>
      <c r="BD77" s="47">
        <v>13</v>
      </c>
      <c r="BE77" s="88">
        <v>1.8413597733711051E-2</v>
      </c>
      <c r="BF77" s="20">
        <v>5</v>
      </c>
      <c r="BG77" s="1">
        <v>3.1847133757961783E-2</v>
      </c>
      <c r="BH77" s="2">
        <f>BF77/BD77</f>
        <v>0.38461538461538464</v>
      </c>
      <c r="BI77" s="12"/>
      <c r="BJ77" s="77">
        <v>21</v>
      </c>
      <c r="BK77" s="88">
        <v>3.0086000000000002E-2</v>
      </c>
      <c r="BL77" s="93">
        <v>6</v>
      </c>
      <c r="BM77" s="1">
        <v>3.0612244897959183E-2</v>
      </c>
      <c r="BN77" s="2">
        <f>BL77/BJ77</f>
        <v>0.2857142857142857</v>
      </c>
    </row>
    <row r="78" spans="1:66" ht="12.75" customHeight="1" x14ac:dyDescent="0.2">
      <c r="A78" s="28" t="s">
        <v>22</v>
      </c>
      <c r="B78" s="84"/>
      <c r="C78" s="85">
        <f t="shared" si="127"/>
        <v>0</v>
      </c>
      <c r="D78" s="112"/>
      <c r="E78" s="31">
        <f t="shared" si="128"/>
        <v>0</v>
      </c>
      <c r="F78" s="33"/>
      <c r="G78" s="24"/>
      <c r="H78" s="84"/>
      <c r="I78" s="85">
        <f t="shared" si="122"/>
        <v>0</v>
      </c>
      <c r="J78" s="112"/>
      <c r="K78" s="31">
        <f t="shared" si="123"/>
        <v>0</v>
      </c>
      <c r="L78" s="33"/>
      <c r="M78" s="24"/>
      <c r="N78" s="84"/>
      <c r="O78" s="85">
        <f t="shared" si="124"/>
        <v>0</v>
      </c>
      <c r="P78" s="112"/>
      <c r="Q78" s="31">
        <f t="shared" si="125"/>
        <v>0</v>
      </c>
      <c r="R78" s="33"/>
      <c r="S78" s="24"/>
      <c r="T78" s="84"/>
      <c r="U78" s="85">
        <f t="shared" si="126"/>
        <v>0</v>
      </c>
      <c r="V78" s="112"/>
      <c r="W78" s="31">
        <f t="shared" si="94"/>
        <v>0</v>
      </c>
      <c r="X78" s="33"/>
      <c r="Y78" s="24"/>
      <c r="Z78" s="84">
        <v>2</v>
      </c>
      <c r="AA78" s="85">
        <f t="shared" si="118"/>
        <v>1.9782393669634025E-3</v>
      </c>
      <c r="AB78" s="112">
        <v>2</v>
      </c>
      <c r="AC78" s="31">
        <f t="shared" si="119"/>
        <v>9.3023255813953487E-3</v>
      </c>
      <c r="AD78" s="33">
        <f t="shared" si="146"/>
        <v>1</v>
      </c>
      <c r="AE78" s="24"/>
      <c r="AF78" s="84">
        <v>2</v>
      </c>
      <c r="AG78" s="85">
        <f t="shared" si="129"/>
        <v>2.1978021978021978E-3</v>
      </c>
      <c r="AH78" s="112">
        <v>0</v>
      </c>
      <c r="AI78" s="31">
        <f t="shared" si="130"/>
        <v>0</v>
      </c>
      <c r="AJ78" s="33">
        <f t="shared" si="147"/>
        <v>0</v>
      </c>
      <c r="AK78" s="24"/>
      <c r="AL78" s="84">
        <v>21</v>
      </c>
      <c r="AM78" s="85">
        <f t="shared" si="131"/>
        <v>2.4793388429752067E-2</v>
      </c>
      <c r="AN78" s="112">
        <v>1</v>
      </c>
      <c r="AO78" s="31">
        <f t="shared" si="132"/>
        <v>4.608294930875576E-3</v>
      </c>
      <c r="AP78" s="33">
        <f t="shared" si="143"/>
        <v>4.7619047619047616E-2</v>
      </c>
      <c r="AQ78" s="24"/>
      <c r="AR78" s="84">
        <v>12</v>
      </c>
      <c r="AS78" s="85">
        <f t="shared" si="133"/>
        <v>1.3793103448275862E-2</v>
      </c>
      <c r="AT78" s="35"/>
      <c r="AU78" s="31">
        <f t="shared" si="134"/>
        <v>0</v>
      </c>
      <c r="AV78" s="33">
        <f t="shared" si="17"/>
        <v>0</v>
      </c>
      <c r="AW78" s="24"/>
      <c r="AX78" s="84">
        <v>14</v>
      </c>
      <c r="AY78" s="85">
        <f>AX78/$AX$123</f>
        <v>1.7971758664955071E-2</v>
      </c>
      <c r="AZ78" s="35">
        <v>4</v>
      </c>
      <c r="BA78" s="31">
        <f>AZ78/$AZ$123</f>
        <v>1.9417475728155338E-2</v>
      </c>
      <c r="BB78" s="33">
        <f t="shared" si="18"/>
        <v>0.2857142857142857</v>
      </c>
      <c r="BC78" s="24"/>
      <c r="BD78" s="47">
        <v>15</v>
      </c>
      <c r="BE78" s="88">
        <v>2.1246458923512748E-2</v>
      </c>
      <c r="BF78" s="20">
        <v>1</v>
      </c>
      <c r="BG78" s="1">
        <v>6.3694267515923561E-3</v>
      </c>
      <c r="BH78" s="2">
        <f>BF78/BD78</f>
        <v>6.6666666666666666E-2</v>
      </c>
      <c r="BI78" s="12"/>
      <c r="BJ78" s="77">
        <v>17</v>
      </c>
      <c r="BK78" s="88">
        <v>2.4355300859598854E-2</v>
      </c>
      <c r="BL78" s="93">
        <v>4</v>
      </c>
      <c r="BM78" s="1">
        <v>2.0408163265306124E-2</v>
      </c>
      <c r="BN78" s="2">
        <f>BL78/BJ78</f>
        <v>0.23529411764705882</v>
      </c>
    </row>
    <row r="79" spans="1:66" ht="12.75" customHeight="1" x14ac:dyDescent="0.2">
      <c r="A79" s="28" t="s">
        <v>118</v>
      </c>
      <c r="B79" s="84"/>
      <c r="C79" s="85">
        <f t="shared" si="127"/>
        <v>0</v>
      </c>
      <c r="D79" s="112"/>
      <c r="E79" s="31">
        <f t="shared" si="128"/>
        <v>0</v>
      </c>
      <c r="F79" s="33" t="e">
        <f t="shared" ref="F79:F80" si="148">D79/B79</f>
        <v>#DIV/0!</v>
      </c>
      <c r="G79" s="24"/>
      <c r="H79" s="84">
        <v>2</v>
      </c>
      <c r="I79" s="85">
        <f t="shared" si="122"/>
        <v>2.1953896816684962E-3</v>
      </c>
      <c r="J79" s="112"/>
      <c r="K79" s="31">
        <f t="shared" si="123"/>
        <v>0</v>
      </c>
      <c r="L79" s="33">
        <f t="shared" ref="L79:L80" si="149">J79/H79</f>
        <v>0</v>
      </c>
      <c r="M79" s="24"/>
      <c r="N79" s="84">
        <v>5</v>
      </c>
      <c r="O79" s="85">
        <f t="shared" si="124"/>
        <v>5.7142857142857143E-3</v>
      </c>
      <c r="P79" s="112"/>
      <c r="Q79" s="31">
        <f t="shared" si="125"/>
        <v>0</v>
      </c>
      <c r="R79" s="33">
        <f t="shared" ref="R79:R80" si="150">P79/N79</f>
        <v>0</v>
      </c>
      <c r="S79" s="24"/>
      <c r="T79" s="84">
        <v>3</v>
      </c>
      <c r="U79" s="85">
        <f t="shared" si="126"/>
        <v>3.3670033670033669E-3</v>
      </c>
      <c r="V79" s="112">
        <v>1</v>
      </c>
      <c r="W79" s="31">
        <f t="shared" si="94"/>
        <v>5.1546391752577319E-3</v>
      </c>
      <c r="X79" s="33">
        <f t="shared" si="145"/>
        <v>0.33333333333333331</v>
      </c>
      <c r="Y79" s="24"/>
      <c r="Z79" s="84">
        <v>3</v>
      </c>
      <c r="AA79" s="85">
        <f t="shared" si="118"/>
        <v>2.967359050445104E-3</v>
      </c>
      <c r="AB79" s="112">
        <v>1</v>
      </c>
      <c r="AC79" s="31">
        <f t="shared" si="119"/>
        <v>4.6511627906976744E-3</v>
      </c>
      <c r="AD79" s="33">
        <f t="shared" si="146"/>
        <v>0.33333333333333331</v>
      </c>
      <c r="AE79" s="24"/>
      <c r="AF79" s="84">
        <v>6</v>
      </c>
      <c r="AG79" s="85">
        <f t="shared" si="129"/>
        <v>6.5934065934065934E-3</v>
      </c>
      <c r="AH79" s="112">
        <v>0</v>
      </c>
      <c r="AI79" s="31">
        <f t="shared" si="130"/>
        <v>0</v>
      </c>
      <c r="AJ79" s="33">
        <f t="shared" si="147"/>
        <v>0</v>
      </c>
      <c r="AK79" s="24"/>
      <c r="AL79" s="84">
        <v>11</v>
      </c>
      <c r="AM79" s="85">
        <f t="shared" si="131"/>
        <v>1.2987012987012988E-2</v>
      </c>
      <c r="AN79" s="112">
        <v>3</v>
      </c>
      <c r="AO79" s="31">
        <f t="shared" si="132"/>
        <v>1.3824884792626729E-2</v>
      </c>
      <c r="AP79" s="33">
        <f t="shared" si="143"/>
        <v>0.27272727272727271</v>
      </c>
      <c r="AQ79" s="24"/>
      <c r="AR79" s="84">
        <v>17</v>
      </c>
      <c r="AS79" s="85">
        <f t="shared" si="133"/>
        <v>1.9540229885057471E-2</v>
      </c>
      <c r="AT79" s="35">
        <v>3</v>
      </c>
      <c r="AU79" s="31">
        <f t="shared" si="134"/>
        <v>1.3888888888888888E-2</v>
      </c>
      <c r="AV79" s="33">
        <f t="shared" si="17"/>
        <v>0.17647058823529413</v>
      </c>
      <c r="AW79" s="24"/>
      <c r="AX79" s="84"/>
      <c r="AY79" s="85"/>
      <c r="AZ79" s="35"/>
      <c r="BA79" s="31"/>
      <c r="BB79" s="33"/>
      <c r="BC79" s="24"/>
      <c r="BD79" s="47"/>
      <c r="BE79" s="88"/>
      <c r="BF79" s="20"/>
      <c r="BG79" s="1"/>
      <c r="BH79" s="2"/>
      <c r="BI79" s="12"/>
      <c r="BJ79" s="77"/>
      <c r="BK79" s="88"/>
      <c r="BL79" s="93"/>
      <c r="BM79" s="1"/>
      <c r="BN79" s="2"/>
    </row>
    <row r="80" spans="1:66" ht="12.75" customHeight="1" x14ac:dyDescent="0.2">
      <c r="A80" s="28" t="s">
        <v>23</v>
      </c>
      <c r="B80" s="84">
        <v>12</v>
      </c>
      <c r="C80" s="85">
        <f t="shared" si="127"/>
        <v>1.4475271411338963E-2</v>
      </c>
      <c r="D80" s="112">
        <v>2</v>
      </c>
      <c r="E80" s="31">
        <f t="shared" si="128"/>
        <v>1.0869565217391304E-2</v>
      </c>
      <c r="F80" s="33">
        <f t="shared" si="148"/>
        <v>0.16666666666666666</v>
      </c>
      <c r="G80" s="24"/>
      <c r="H80" s="84">
        <v>15</v>
      </c>
      <c r="I80" s="85">
        <f t="shared" si="122"/>
        <v>1.6465422612513721E-2</v>
      </c>
      <c r="J80" s="112">
        <v>2</v>
      </c>
      <c r="K80" s="31">
        <f t="shared" si="123"/>
        <v>1.0050251256281407E-2</v>
      </c>
      <c r="L80" s="33">
        <f t="shared" si="149"/>
        <v>0.13333333333333333</v>
      </c>
      <c r="M80" s="24"/>
      <c r="N80" s="84">
        <v>13</v>
      </c>
      <c r="O80" s="85">
        <f t="shared" si="124"/>
        <v>1.4857142857142857E-2</v>
      </c>
      <c r="P80" s="112"/>
      <c r="Q80" s="31">
        <f t="shared" si="125"/>
        <v>0</v>
      </c>
      <c r="R80" s="33">
        <f t="shared" si="150"/>
        <v>0</v>
      </c>
      <c r="S80" s="24"/>
      <c r="T80" s="84">
        <v>12</v>
      </c>
      <c r="U80" s="85">
        <f t="shared" si="126"/>
        <v>1.3468013468013467E-2</v>
      </c>
      <c r="V80" s="112">
        <v>1</v>
      </c>
      <c r="W80" s="31">
        <f t="shared" si="94"/>
        <v>5.1546391752577319E-3</v>
      </c>
      <c r="X80" s="33">
        <f t="shared" si="145"/>
        <v>8.3333333333333329E-2</v>
      </c>
      <c r="Y80" s="24"/>
      <c r="Z80" s="84">
        <v>8</v>
      </c>
      <c r="AA80" s="85">
        <f t="shared" si="118"/>
        <v>7.91295746785361E-3</v>
      </c>
      <c r="AB80" s="112">
        <v>1</v>
      </c>
      <c r="AC80" s="31">
        <f t="shared" si="119"/>
        <v>4.6511627906976744E-3</v>
      </c>
      <c r="AD80" s="33">
        <f t="shared" si="146"/>
        <v>0.125</v>
      </c>
      <c r="AE80" s="24"/>
      <c r="AF80" s="84">
        <v>7</v>
      </c>
      <c r="AG80" s="85">
        <f t="shared" si="129"/>
        <v>7.6923076923076927E-3</v>
      </c>
      <c r="AH80" s="112">
        <v>1</v>
      </c>
      <c r="AI80" s="31">
        <f t="shared" si="130"/>
        <v>5.3475935828877002E-3</v>
      </c>
      <c r="AJ80" s="33">
        <f t="shared" si="147"/>
        <v>0.14285714285714285</v>
      </c>
      <c r="AK80" s="24"/>
      <c r="AL80" s="84">
        <v>9</v>
      </c>
      <c r="AM80" s="85">
        <f t="shared" si="131"/>
        <v>1.0625737898465172E-2</v>
      </c>
      <c r="AN80" s="112">
        <v>3</v>
      </c>
      <c r="AO80" s="31">
        <f t="shared" si="132"/>
        <v>1.3824884792626729E-2</v>
      </c>
      <c r="AP80" s="33">
        <f t="shared" si="143"/>
        <v>0.33333333333333331</v>
      </c>
      <c r="AQ80" s="24"/>
      <c r="AR80" s="84">
        <v>11</v>
      </c>
      <c r="AS80" s="85">
        <f t="shared" si="133"/>
        <v>1.264367816091954E-2</v>
      </c>
      <c r="AT80" s="35">
        <v>3</v>
      </c>
      <c r="AU80" s="31">
        <f t="shared" si="134"/>
        <v>1.3888888888888888E-2</v>
      </c>
      <c r="AV80" s="33">
        <f t="shared" si="17"/>
        <v>0.27272727272727271</v>
      </c>
      <c r="AW80" s="24"/>
      <c r="AX80" s="84">
        <v>13</v>
      </c>
      <c r="AY80" s="85">
        <f>AX80/$AX$123</f>
        <v>1.668806161745828E-2</v>
      </c>
      <c r="AZ80" s="35">
        <v>2</v>
      </c>
      <c r="BA80" s="31">
        <f>AZ80/$AZ$123</f>
        <v>9.7087378640776691E-3</v>
      </c>
      <c r="BB80" s="33">
        <f t="shared" si="18"/>
        <v>0.15384615384615385</v>
      </c>
      <c r="BC80" s="24"/>
      <c r="BD80" s="47">
        <v>18</v>
      </c>
      <c r="BE80" s="88">
        <v>2.54957507082153E-2</v>
      </c>
      <c r="BF80" s="20">
        <v>4</v>
      </c>
      <c r="BG80" s="1">
        <v>2.5477707006369425E-2</v>
      </c>
      <c r="BH80" s="2">
        <f>BF80/BD80</f>
        <v>0.22222222222222221</v>
      </c>
      <c r="BI80" s="12"/>
      <c r="BJ80" s="77">
        <v>15</v>
      </c>
      <c r="BK80" s="88">
        <v>2.148997134670487E-2</v>
      </c>
      <c r="BL80" s="93">
        <v>5</v>
      </c>
      <c r="BM80" s="1">
        <v>5.1020408163265311E-3</v>
      </c>
      <c r="BN80" s="2">
        <f>BL80/BJ80</f>
        <v>0.33333333333333331</v>
      </c>
    </row>
    <row r="81" spans="1:66" ht="12.75" customHeight="1" x14ac:dyDescent="0.2">
      <c r="A81" s="28" t="s">
        <v>123</v>
      </c>
      <c r="B81" s="84"/>
      <c r="C81" s="85">
        <f t="shared" si="127"/>
        <v>0</v>
      </c>
      <c r="D81" s="112"/>
      <c r="E81" s="31">
        <f t="shared" si="128"/>
        <v>0</v>
      </c>
      <c r="F81" s="33"/>
      <c r="G81" s="24"/>
      <c r="H81" s="84"/>
      <c r="I81" s="85">
        <f t="shared" si="122"/>
        <v>0</v>
      </c>
      <c r="J81" s="112"/>
      <c r="K81" s="31">
        <f t="shared" si="123"/>
        <v>0</v>
      </c>
      <c r="L81" s="33"/>
      <c r="M81" s="24"/>
      <c r="N81" s="84"/>
      <c r="O81" s="85">
        <f t="shared" si="124"/>
        <v>0</v>
      </c>
      <c r="P81" s="112"/>
      <c r="Q81" s="31">
        <f t="shared" si="125"/>
        <v>0</v>
      </c>
      <c r="R81" s="33"/>
      <c r="S81" s="24"/>
      <c r="T81" s="84"/>
      <c r="U81" s="85">
        <f t="shared" si="126"/>
        <v>0</v>
      </c>
      <c r="V81" s="112"/>
      <c r="W81" s="31">
        <f t="shared" si="94"/>
        <v>0</v>
      </c>
      <c r="X81" s="33"/>
      <c r="Y81" s="24"/>
      <c r="Z81" s="84">
        <v>1</v>
      </c>
      <c r="AA81" s="85">
        <f t="shared" si="118"/>
        <v>9.8911968348170125E-4</v>
      </c>
      <c r="AB81" s="112"/>
      <c r="AC81" s="31">
        <f t="shared" si="119"/>
        <v>0</v>
      </c>
      <c r="AD81" s="33">
        <f t="shared" si="146"/>
        <v>0</v>
      </c>
      <c r="AE81" s="24"/>
      <c r="AF81" s="84"/>
      <c r="AG81" s="85">
        <f t="shared" si="129"/>
        <v>0</v>
      </c>
      <c r="AH81" s="112"/>
      <c r="AI81" s="31">
        <f t="shared" si="130"/>
        <v>0</v>
      </c>
      <c r="AJ81" s="33"/>
      <c r="AK81" s="24"/>
      <c r="AL81" s="84"/>
      <c r="AM81" s="85">
        <f t="shared" si="131"/>
        <v>0</v>
      </c>
      <c r="AN81" s="112"/>
      <c r="AO81" s="31">
        <f t="shared" si="132"/>
        <v>0</v>
      </c>
      <c r="AP81" s="33"/>
      <c r="AQ81" s="24"/>
      <c r="AR81" s="84">
        <v>1</v>
      </c>
      <c r="AS81" s="85">
        <f t="shared" si="133"/>
        <v>1.1494252873563218E-3</v>
      </c>
      <c r="AT81" s="35">
        <v>1</v>
      </c>
      <c r="AU81" s="31">
        <f t="shared" si="134"/>
        <v>4.6296296296296294E-3</v>
      </c>
      <c r="AV81" s="33">
        <f t="shared" si="17"/>
        <v>1</v>
      </c>
      <c r="AW81" s="24"/>
      <c r="AX81" s="84"/>
      <c r="AY81" s="85"/>
      <c r="AZ81" s="35"/>
      <c r="BA81" s="31"/>
      <c r="BB81" s="33"/>
      <c r="BC81" s="24"/>
      <c r="BD81" s="47"/>
      <c r="BE81" s="88"/>
      <c r="BF81" s="20"/>
      <c r="BG81" s="1"/>
      <c r="BH81" s="2"/>
      <c r="BI81" s="12"/>
      <c r="BJ81" s="77"/>
      <c r="BK81" s="88"/>
      <c r="BL81" s="93"/>
      <c r="BM81" s="1"/>
      <c r="BN81" s="2"/>
    </row>
    <row r="82" spans="1:66" s="53" customFormat="1" ht="12.75" customHeight="1" x14ac:dyDescent="0.2">
      <c r="A82" s="28" t="s">
        <v>142</v>
      </c>
      <c r="B82" s="84">
        <v>3</v>
      </c>
      <c r="C82" s="85">
        <f t="shared" si="127"/>
        <v>3.6188178528347406E-3</v>
      </c>
      <c r="D82" s="112">
        <v>0</v>
      </c>
      <c r="E82" s="31">
        <f t="shared" si="128"/>
        <v>0</v>
      </c>
      <c r="F82" s="33">
        <f t="shared" ref="F82:F83" si="151">D82/B82</f>
        <v>0</v>
      </c>
      <c r="G82" s="24"/>
      <c r="H82" s="84">
        <v>9</v>
      </c>
      <c r="I82" s="85">
        <f t="shared" si="122"/>
        <v>9.8792535675082324E-3</v>
      </c>
      <c r="J82" s="112">
        <v>2</v>
      </c>
      <c r="K82" s="31">
        <f t="shared" si="123"/>
        <v>1.0050251256281407E-2</v>
      </c>
      <c r="L82" s="33">
        <f t="shared" ref="L82" si="152">J82/H82</f>
        <v>0.22222222222222221</v>
      </c>
      <c r="M82" s="24"/>
      <c r="N82" s="84">
        <v>4</v>
      </c>
      <c r="O82" s="85">
        <f t="shared" si="124"/>
        <v>4.5714285714285718E-3</v>
      </c>
      <c r="P82" s="112"/>
      <c r="Q82" s="31">
        <f t="shared" si="125"/>
        <v>0</v>
      </c>
      <c r="R82" s="33">
        <f t="shared" ref="R82" si="153">P82/N82</f>
        <v>0</v>
      </c>
      <c r="S82" s="24"/>
      <c r="T82" s="84">
        <v>1</v>
      </c>
      <c r="U82" s="85">
        <f t="shared" si="126"/>
        <v>1.1223344556677891E-3</v>
      </c>
      <c r="V82" s="112">
        <v>0</v>
      </c>
      <c r="W82" s="31">
        <f t="shared" si="94"/>
        <v>0</v>
      </c>
      <c r="X82" s="33">
        <f t="shared" si="145"/>
        <v>0</v>
      </c>
      <c r="Y82" s="24"/>
      <c r="Z82" s="84">
        <v>7</v>
      </c>
      <c r="AA82" s="85">
        <f t="shared" si="118"/>
        <v>6.923837784371909E-3</v>
      </c>
      <c r="AB82" s="112">
        <v>1</v>
      </c>
      <c r="AC82" s="31">
        <f t="shared" si="119"/>
        <v>4.6511627906976744E-3</v>
      </c>
      <c r="AD82" s="33">
        <f t="shared" si="146"/>
        <v>0.14285714285714285</v>
      </c>
      <c r="AE82" s="24"/>
      <c r="AF82" s="84">
        <v>5</v>
      </c>
      <c r="AG82" s="85">
        <f t="shared" si="129"/>
        <v>5.4945054945054949E-3</v>
      </c>
      <c r="AH82" s="112">
        <v>0</v>
      </c>
      <c r="AI82" s="31">
        <f t="shared" si="130"/>
        <v>0</v>
      </c>
      <c r="AJ82" s="33">
        <f t="shared" ref="AJ82:AJ84" si="154">AH82/AF82</f>
        <v>0</v>
      </c>
      <c r="AK82" s="24"/>
      <c r="AL82" s="84"/>
      <c r="AM82" s="85"/>
      <c r="AN82" s="112"/>
      <c r="AO82" s="31"/>
      <c r="AP82" s="33"/>
      <c r="AQ82" s="24"/>
      <c r="AR82" s="84"/>
      <c r="AS82" s="85"/>
      <c r="AT82" s="35"/>
      <c r="AU82" s="31"/>
      <c r="AV82" s="33"/>
      <c r="AW82" s="24"/>
      <c r="AX82" s="84"/>
      <c r="AY82" s="85"/>
      <c r="AZ82" s="35"/>
      <c r="BA82" s="31"/>
      <c r="BB82" s="33"/>
      <c r="BC82" s="24"/>
      <c r="BD82" s="47"/>
      <c r="BE82" s="88"/>
      <c r="BF82" s="20"/>
      <c r="BG82" s="1"/>
      <c r="BH82" s="2"/>
      <c r="BI82" s="12"/>
      <c r="BJ82" s="77"/>
      <c r="BK82" s="88"/>
      <c r="BL82" s="93"/>
      <c r="BM82" s="1"/>
      <c r="BN82" s="2"/>
    </row>
    <row r="83" spans="1:66" s="53" customFormat="1" ht="12.75" customHeight="1" x14ac:dyDescent="0.2">
      <c r="A83" s="28" t="s">
        <v>143</v>
      </c>
      <c r="B83" s="84">
        <v>2</v>
      </c>
      <c r="C83" s="85">
        <f t="shared" si="127"/>
        <v>2.4125452352231603E-3</v>
      </c>
      <c r="D83" s="112">
        <v>1</v>
      </c>
      <c r="E83" s="31">
        <f t="shared" si="128"/>
        <v>5.434782608695652E-3</v>
      </c>
      <c r="F83" s="33">
        <f t="shared" si="151"/>
        <v>0.5</v>
      </c>
      <c r="G83" s="24"/>
      <c r="H83" s="84"/>
      <c r="I83" s="85">
        <f t="shared" si="122"/>
        <v>0</v>
      </c>
      <c r="J83" s="112"/>
      <c r="K83" s="31">
        <f t="shared" si="123"/>
        <v>0</v>
      </c>
      <c r="L83" s="33"/>
      <c r="M83" s="24"/>
      <c r="N83" s="84"/>
      <c r="O83" s="85">
        <f t="shared" si="124"/>
        <v>0</v>
      </c>
      <c r="P83" s="112"/>
      <c r="Q83" s="31">
        <f t="shared" si="125"/>
        <v>0</v>
      </c>
      <c r="R83" s="33"/>
      <c r="S83" s="24"/>
      <c r="T83" s="84"/>
      <c r="U83" s="85">
        <f t="shared" si="126"/>
        <v>0</v>
      </c>
      <c r="V83" s="112"/>
      <c r="W83" s="31">
        <f t="shared" si="94"/>
        <v>0</v>
      </c>
      <c r="X83" s="33"/>
      <c r="Y83" s="24"/>
      <c r="Z83" s="84"/>
      <c r="AA83" s="85">
        <f t="shared" si="118"/>
        <v>0</v>
      </c>
      <c r="AB83" s="112"/>
      <c r="AC83" s="31">
        <f t="shared" si="119"/>
        <v>0</v>
      </c>
      <c r="AD83" s="33"/>
      <c r="AE83" s="24"/>
      <c r="AF83" s="84">
        <v>4</v>
      </c>
      <c r="AG83" s="85">
        <f t="shared" si="129"/>
        <v>4.3956043956043956E-3</v>
      </c>
      <c r="AH83" s="112">
        <v>0</v>
      </c>
      <c r="AI83" s="31">
        <f t="shared" si="130"/>
        <v>0</v>
      </c>
      <c r="AJ83" s="33">
        <f t="shared" si="154"/>
        <v>0</v>
      </c>
      <c r="AK83" s="24"/>
      <c r="AL83" s="84"/>
      <c r="AM83" s="85"/>
      <c r="AN83" s="112"/>
      <c r="AO83" s="31"/>
      <c r="AP83" s="33"/>
      <c r="AQ83" s="24"/>
      <c r="AR83" s="84"/>
      <c r="AS83" s="85"/>
      <c r="AT83" s="35"/>
      <c r="AU83" s="31"/>
      <c r="AV83" s="33"/>
      <c r="AW83" s="24"/>
      <c r="AX83" s="84"/>
      <c r="AY83" s="85"/>
      <c r="AZ83" s="35"/>
      <c r="BA83" s="31"/>
      <c r="BB83" s="33"/>
      <c r="BC83" s="24"/>
      <c r="BD83" s="47"/>
      <c r="BE83" s="88"/>
      <c r="BF83" s="20"/>
      <c r="BG83" s="1"/>
      <c r="BH83" s="2"/>
      <c r="BI83" s="12"/>
      <c r="BJ83" s="77"/>
      <c r="BK83" s="88"/>
      <c r="BL83" s="93"/>
      <c r="BM83" s="1"/>
      <c r="BN83" s="2"/>
    </row>
    <row r="84" spans="1:66" s="53" customFormat="1" ht="12.75" customHeight="1" x14ac:dyDescent="0.2">
      <c r="A84" s="28" t="s">
        <v>144</v>
      </c>
      <c r="B84" s="84">
        <v>7</v>
      </c>
      <c r="C84" s="85">
        <f t="shared" si="127"/>
        <v>8.4439083232810616E-3</v>
      </c>
      <c r="D84" s="112">
        <v>0</v>
      </c>
      <c r="E84" s="31">
        <f t="shared" si="128"/>
        <v>0</v>
      </c>
      <c r="F84" s="33">
        <f t="shared" ref="F84:F86" si="155">D84/B84</f>
        <v>0</v>
      </c>
      <c r="G84" s="24"/>
      <c r="H84" s="84">
        <v>3</v>
      </c>
      <c r="I84" s="85">
        <f t="shared" si="122"/>
        <v>3.2930845225027441E-3</v>
      </c>
      <c r="J84" s="112"/>
      <c r="K84" s="31">
        <f t="shared" si="123"/>
        <v>0</v>
      </c>
      <c r="L84" s="33">
        <f t="shared" ref="L84:L86" si="156">J84/H84</f>
        <v>0</v>
      </c>
      <c r="M84" s="24"/>
      <c r="N84" s="84">
        <v>8</v>
      </c>
      <c r="O84" s="85">
        <f t="shared" si="124"/>
        <v>9.1428571428571435E-3</v>
      </c>
      <c r="P84" s="112">
        <v>3</v>
      </c>
      <c r="Q84" s="31">
        <f t="shared" si="125"/>
        <v>1.4218009478672985E-2</v>
      </c>
      <c r="R84" s="33">
        <f t="shared" ref="R84:R86" si="157">P84/N84</f>
        <v>0.375</v>
      </c>
      <c r="S84" s="24"/>
      <c r="T84" s="84">
        <v>3</v>
      </c>
      <c r="U84" s="85">
        <f t="shared" si="126"/>
        <v>3.3670033670033669E-3</v>
      </c>
      <c r="V84" s="112">
        <v>0</v>
      </c>
      <c r="W84" s="31">
        <f t="shared" si="94"/>
        <v>0</v>
      </c>
      <c r="X84" s="33">
        <f t="shared" si="145"/>
        <v>0</v>
      </c>
      <c r="Y84" s="24"/>
      <c r="Z84" s="84"/>
      <c r="AA84" s="85">
        <f t="shared" si="118"/>
        <v>0</v>
      </c>
      <c r="AB84" s="112"/>
      <c r="AC84" s="31">
        <f t="shared" si="119"/>
        <v>0</v>
      </c>
      <c r="AD84" s="33"/>
      <c r="AE84" s="24"/>
      <c r="AF84" s="84">
        <v>7</v>
      </c>
      <c r="AG84" s="85">
        <f t="shared" si="129"/>
        <v>7.6923076923076927E-3</v>
      </c>
      <c r="AH84" s="112">
        <v>0</v>
      </c>
      <c r="AI84" s="31">
        <f t="shared" si="130"/>
        <v>0</v>
      </c>
      <c r="AJ84" s="33">
        <f t="shared" si="154"/>
        <v>0</v>
      </c>
      <c r="AK84" s="24"/>
      <c r="AL84" s="84"/>
      <c r="AM84" s="85"/>
      <c r="AN84" s="112"/>
      <c r="AO84" s="31"/>
      <c r="AP84" s="33"/>
      <c r="AQ84" s="24"/>
      <c r="AR84" s="84"/>
      <c r="AS84" s="85"/>
      <c r="AT84" s="35"/>
      <c r="AU84" s="31"/>
      <c r="AV84" s="33"/>
      <c r="AW84" s="24"/>
      <c r="AX84" s="84"/>
      <c r="AY84" s="85"/>
      <c r="AZ84" s="35"/>
      <c r="BA84" s="31"/>
      <c r="BB84" s="33"/>
      <c r="BC84" s="24"/>
      <c r="BD84" s="47"/>
      <c r="BE84" s="88"/>
      <c r="BF84" s="20"/>
      <c r="BG84" s="1"/>
      <c r="BH84" s="2"/>
      <c r="BI84" s="12"/>
      <c r="BJ84" s="77"/>
      <c r="BK84" s="88"/>
      <c r="BL84" s="93"/>
      <c r="BM84" s="1"/>
      <c r="BN84" s="2"/>
    </row>
    <row r="85" spans="1:66" ht="12.75" customHeight="1" x14ac:dyDescent="0.2">
      <c r="A85" s="28" t="s">
        <v>24</v>
      </c>
      <c r="B85" s="84">
        <v>9</v>
      </c>
      <c r="C85" s="85">
        <f t="shared" si="127"/>
        <v>1.0856453558504222E-2</v>
      </c>
      <c r="D85" s="112">
        <v>1</v>
      </c>
      <c r="E85" s="31">
        <f t="shared" si="128"/>
        <v>5.434782608695652E-3</v>
      </c>
      <c r="F85" s="33">
        <f t="shared" si="155"/>
        <v>0.1111111111111111</v>
      </c>
      <c r="G85" s="24"/>
      <c r="H85" s="84">
        <v>8</v>
      </c>
      <c r="I85" s="85">
        <f t="shared" si="122"/>
        <v>8.7815587266739849E-3</v>
      </c>
      <c r="J85" s="112">
        <v>1</v>
      </c>
      <c r="K85" s="31">
        <f t="shared" si="123"/>
        <v>5.0251256281407036E-3</v>
      </c>
      <c r="L85" s="33">
        <f t="shared" si="156"/>
        <v>0.125</v>
      </c>
      <c r="M85" s="24"/>
      <c r="N85" s="84">
        <v>8</v>
      </c>
      <c r="O85" s="85">
        <f t="shared" si="124"/>
        <v>9.1428571428571435E-3</v>
      </c>
      <c r="P85" s="112"/>
      <c r="Q85" s="31">
        <f t="shared" si="125"/>
        <v>0</v>
      </c>
      <c r="R85" s="33">
        <f t="shared" si="157"/>
        <v>0</v>
      </c>
      <c r="S85" s="24"/>
      <c r="T85" s="84">
        <v>6</v>
      </c>
      <c r="U85" s="85">
        <f t="shared" si="126"/>
        <v>6.7340067340067337E-3</v>
      </c>
      <c r="V85" s="112">
        <v>1</v>
      </c>
      <c r="W85" s="31">
        <f t="shared" si="94"/>
        <v>5.1546391752577319E-3</v>
      </c>
      <c r="X85" s="33">
        <f t="shared" si="145"/>
        <v>0.16666666666666666</v>
      </c>
      <c r="Y85" s="24"/>
      <c r="Z85" s="84">
        <v>6</v>
      </c>
      <c r="AA85" s="85">
        <f t="shared" si="118"/>
        <v>5.9347181008902079E-3</v>
      </c>
      <c r="AB85" s="112">
        <v>2</v>
      </c>
      <c r="AC85" s="31">
        <f t="shared" si="119"/>
        <v>9.3023255813953487E-3</v>
      </c>
      <c r="AD85" s="33">
        <f t="shared" ref="AD85:AD87" si="158">AB85/Z85</f>
        <v>0.33333333333333331</v>
      </c>
      <c r="AE85" s="24"/>
      <c r="AF85" s="84">
        <v>8</v>
      </c>
      <c r="AG85" s="85">
        <f t="shared" si="129"/>
        <v>8.7912087912087912E-3</v>
      </c>
      <c r="AH85" s="112">
        <v>2</v>
      </c>
      <c r="AI85" s="31">
        <f t="shared" si="130"/>
        <v>1.06951871657754E-2</v>
      </c>
      <c r="AJ85" s="33">
        <f t="shared" ref="AJ85:AJ86" si="159">AH85/AF85</f>
        <v>0.25</v>
      </c>
      <c r="AK85" s="24"/>
      <c r="AL85" s="84">
        <v>4</v>
      </c>
      <c r="AM85" s="85">
        <f t="shared" ref="AM85:AM90" si="160">AL85/$AL$123</f>
        <v>4.7225501770956314E-3</v>
      </c>
      <c r="AN85" s="112">
        <v>1</v>
      </c>
      <c r="AO85" s="31">
        <f t="shared" ref="AO85:AO90" si="161">AN85/$AN$123</f>
        <v>4.608294930875576E-3</v>
      </c>
      <c r="AP85" s="33">
        <f t="shared" si="143"/>
        <v>0.25</v>
      </c>
      <c r="AQ85" s="24"/>
      <c r="AR85" s="84">
        <v>2</v>
      </c>
      <c r="AS85" s="85">
        <f t="shared" ref="AS85:AS90" si="162">AR85/$AR$123</f>
        <v>2.2988505747126436E-3</v>
      </c>
      <c r="AT85" s="35">
        <v>2</v>
      </c>
      <c r="AU85" s="31">
        <f t="shared" ref="AU85:AU90" si="163">AT85/$AT$123</f>
        <v>9.2592592592592587E-3</v>
      </c>
      <c r="AV85" s="33">
        <f t="shared" si="17"/>
        <v>1</v>
      </c>
      <c r="AW85" s="24"/>
      <c r="AX85" s="84">
        <v>4</v>
      </c>
      <c r="AY85" s="85">
        <f t="shared" ref="AY85:AY90" si="164">AX85/$AX$123</f>
        <v>5.1347881899871627E-3</v>
      </c>
      <c r="AZ85" s="35">
        <v>2</v>
      </c>
      <c r="BA85" s="31">
        <f t="shared" ref="BA85:BA90" si="165">AZ85/$AZ$123</f>
        <v>9.7087378640776691E-3</v>
      </c>
      <c r="BB85" s="33">
        <f t="shared" si="18"/>
        <v>0.5</v>
      </c>
      <c r="BC85" s="24"/>
      <c r="BD85" s="47">
        <v>13</v>
      </c>
      <c r="BE85" s="88">
        <v>1.8413597733711051E-2</v>
      </c>
      <c r="BF85" s="20">
        <v>3</v>
      </c>
      <c r="BG85" s="1">
        <v>1.9108280254777069E-2</v>
      </c>
      <c r="BH85" s="2">
        <f>BF85/BD85</f>
        <v>0.23076923076923078</v>
      </c>
      <c r="BI85" s="12"/>
      <c r="BJ85" s="77"/>
      <c r="BK85" s="88"/>
      <c r="BL85" s="93"/>
      <c r="BM85" s="1"/>
      <c r="BN85" s="2"/>
    </row>
    <row r="86" spans="1:66" ht="12.75" customHeight="1" x14ac:dyDescent="0.2">
      <c r="A86" s="28" t="s">
        <v>25</v>
      </c>
      <c r="B86" s="84">
        <v>15</v>
      </c>
      <c r="C86" s="85">
        <f t="shared" si="127"/>
        <v>1.8094089264173704E-2</v>
      </c>
      <c r="D86" s="112">
        <v>1</v>
      </c>
      <c r="E86" s="31">
        <f t="shared" si="128"/>
        <v>5.434782608695652E-3</v>
      </c>
      <c r="F86" s="33">
        <f t="shared" si="155"/>
        <v>6.6666666666666666E-2</v>
      </c>
      <c r="G86" s="24"/>
      <c r="H86" s="84">
        <v>14</v>
      </c>
      <c r="I86" s="85">
        <f t="shared" si="122"/>
        <v>1.5367727771679473E-2</v>
      </c>
      <c r="J86" s="112">
        <v>3</v>
      </c>
      <c r="K86" s="31">
        <f t="shared" si="123"/>
        <v>1.507537688442211E-2</v>
      </c>
      <c r="L86" s="33">
        <f t="shared" si="156"/>
        <v>0.21428571428571427</v>
      </c>
      <c r="M86" s="24"/>
      <c r="N86" s="84">
        <v>11</v>
      </c>
      <c r="O86" s="85">
        <f t="shared" si="124"/>
        <v>1.2571428571428572E-2</v>
      </c>
      <c r="P86" s="112"/>
      <c r="Q86" s="31">
        <f t="shared" si="125"/>
        <v>0</v>
      </c>
      <c r="R86" s="33">
        <f t="shared" si="157"/>
        <v>0</v>
      </c>
      <c r="S86" s="24"/>
      <c r="T86" s="84">
        <v>13</v>
      </c>
      <c r="U86" s="85">
        <f t="shared" si="126"/>
        <v>1.4590347923681257E-2</v>
      </c>
      <c r="V86" s="112">
        <v>3</v>
      </c>
      <c r="W86" s="31">
        <f t="shared" si="94"/>
        <v>1.5463917525773196E-2</v>
      </c>
      <c r="X86" s="33">
        <f t="shared" si="145"/>
        <v>0.23076923076923078</v>
      </c>
      <c r="Y86" s="24"/>
      <c r="Z86" s="84">
        <v>12</v>
      </c>
      <c r="AA86" s="85">
        <f t="shared" si="118"/>
        <v>1.1869436201780416E-2</v>
      </c>
      <c r="AB86" s="112">
        <v>2</v>
      </c>
      <c r="AC86" s="31">
        <f t="shared" si="119"/>
        <v>9.3023255813953487E-3</v>
      </c>
      <c r="AD86" s="33">
        <f t="shared" si="158"/>
        <v>0.16666666666666666</v>
      </c>
      <c r="AE86" s="24"/>
      <c r="AF86" s="84">
        <v>13</v>
      </c>
      <c r="AG86" s="85">
        <f t="shared" si="129"/>
        <v>1.4285714285714285E-2</v>
      </c>
      <c r="AH86" s="112">
        <v>1</v>
      </c>
      <c r="AI86" s="31">
        <f t="shared" si="130"/>
        <v>5.3475935828877002E-3</v>
      </c>
      <c r="AJ86" s="33">
        <f t="shared" si="159"/>
        <v>7.6923076923076927E-2</v>
      </c>
      <c r="AK86" s="24"/>
      <c r="AL86" s="84">
        <v>8</v>
      </c>
      <c r="AM86" s="85">
        <f t="shared" si="160"/>
        <v>9.4451003541912628E-3</v>
      </c>
      <c r="AN86" s="112">
        <v>0</v>
      </c>
      <c r="AO86" s="31">
        <f t="shared" si="161"/>
        <v>0</v>
      </c>
      <c r="AP86" s="33">
        <f t="shared" si="143"/>
        <v>0</v>
      </c>
      <c r="AQ86" s="24"/>
      <c r="AR86" s="84">
        <v>8</v>
      </c>
      <c r="AS86" s="85">
        <f t="shared" si="162"/>
        <v>9.1954022988505746E-3</v>
      </c>
      <c r="AT86" s="35">
        <v>1</v>
      </c>
      <c r="AU86" s="31">
        <f t="shared" si="163"/>
        <v>4.6296296296296294E-3</v>
      </c>
      <c r="AV86" s="33">
        <f t="shared" si="17"/>
        <v>0.125</v>
      </c>
      <c r="AW86" s="24"/>
      <c r="AX86" s="84">
        <v>13</v>
      </c>
      <c r="AY86" s="85">
        <f t="shared" si="164"/>
        <v>1.668806161745828E-2</v>
      </c>
      <c r="AZ86" s="35">
        <v>1</v>
      </c>
      <c r="BA86" s="31">
        <f t="shared" si="165"/>
        <v>4.8543689320388345E-3</v>
      </c>
      <c r="BB86" s="33">
        <f t="shared" si="18"/>
        <v>7.6923076923076927E-2</v>
      </c>
      <c r="BC86" s="24"/>
      <c r="BD86" s="47">
        <v>15</v>
      </c>
      <c r="BE86" s="88">
        <v>2.1246458923512748E-2</v>
      </c>
      <c r="BF86" s="20">
        <v>3</v>
      </c>
      <c r="BG86" s="1">
        <v>1.9108280254777069E-2</v>
      </c>
      <c r="BH86" s="2">
        <f>BF86/BD86</f>
        <v>0.2</v>
      </c>
      <c r="BI86" s="12"/>
      <c r="BJ86" s="77">
        <v>9</v>
      </c>
      <c r="BK86" s="88">
        <v>1.2893982808022923E-2</v>
      </c>
      <c r="BL86" s="93">
        <v>1</v>
      </c>
      <c r="BM86" s="1">
        <v>5.1020408163265311E-3</v>
      </c>
      <c r="BN86" s="2">
        <f>BL86/BJ86</f>
        <v>0.1111111111111111</v>
      </c>
    </row>
    <row r="87" spans="1:66" ht="12.75" customHeight="1" x14ac:dyDescent="0.2">
      <c r="A87" s="28" t="s">
        <v>43</v>
      </c>
      <c r="B87" s="84"/>
      <c r="C87" s="85">
        <f t="shared" si="127"/>
        <v>0</v>
      </c>
      <c r="D87" s="112"/>
      <c r="E87" s="31">
        <f t="shared" si="128"/>
        <v>0</v>
      </c>
      <c r="F87" s="33"/>
      <c r="G87" s="24"/>
      <c r="H87" s="84"/>
      <c r="I87" s="85">
        <f t="shared" si="122"/>
        <v>0</v>
      </c>
      <c r="J87" s="112"/>
      <c r="K87" s="31">
        <f t="shared" si="123"/>
        <v>0</v>
      </c>
      <c r="L87" s="33"/>
      <c r="M87" s="24"/>
      <c r="N87" s="84"/>
      <c r="O87" s="85">
        <f t="shared" si="124"/>
        <v>0</v>
      </c>
      <c r="P87" s="112"/>
      <c r="Q87" s="31">
        <f t="shared" si="125"/>
        <v>0</v>
      </c>
      <c r="R87" s="33"/>
      <c r="S87" s="24"/>
      <c r="T87" s="84"/>
      <c r="U87" s="85">
        <f t="shared" si="126"/>
        <v>0</v>
      </c>
      <c r="V87" s="112"/>
      <c r="W87" s="31">
        <f t="shared" ref="W87:W111" si="166">V87/$V$123</f>
        <v>0</v>
      </c>
      <c r="X87" s="33"/>
      <c r="Y87" s="24"/>
      <c r="Z87" s="84">
        <v>1</v>
      </c>
      <c r="AA87" s="85">
        <f t="shared" si="118"/>
        <v>9.8911968348170125E-4</v>
      </c>
      <c r="AB87" s="112"/>
      <c r="AC87" s="31">
        <f t="shared" si="119"/>
        <v>0</v>
      </c>
      <c r="AD87" s="33">
        <f t="shared" si="158"/>
        <v>0</v>
      </c>
      <c r="AE87" s="24"/>
      <c r="AF87" s="84"/>
      <c r="AG87" s="85">
        <f t="shared" si="129"/>
        <v>0</v>
      </c>
      <c r="AH87" s="112"/>
      <c r="AI87" s="31">
        <f t="shared" si="130"/>
        <v>0</v>
      </c>
      <c r="AJ87" s="33"/>
      <c r="AK87" s="24"/>
      <c r="AL87" s="84"/>
      <c r="AM87" s="85">
        <f t="shared" si="160"/>
        <v>0</v>
      </c>
      <c r="AN87" s="112"/>
      <c r="AO87" s="31">
        <f t="shared" si="161"/>
        <v>0</v>
      </c>
      <c r="AP87" s="33"/>
      <c r="AQ87" s="24"/>
      <c r="AR87" s="84">
        <v>6</v>
      </c>
      <c r="AS87" s="85">
        <f t="shared" si="162"/>
        <v>6.8965517241379309E-3</v>
      </c>
      <c r="AT87" s="35">
        <v>1</v>
      </c>
      <c r="AU87" s="31">
        <f t="shared" si="163"/>
        <v>4.6296296296296294E-3</v>
      </c>
      <c r="AV87" s="33">
        <f t="shared" si="17"/>
        <v>0.16666666666666666</v>
      </c>
      <c r="AW87" s="24"/>
      <c r="AX87" s="84"/>
      <c r="AY87" s="85">
        <f t="shared" si="164"/>
        <v>0</v>
      </c>
      <c r="AZ87" s="35"/>
      <c r="BA87" s="31">
        <f t="shared" si="165"/>
        <v>0</v>
      </c>
      <c r="BB87" s="33"/>
      <c r="BC87" s="24"/>
      <c r="BD87" s="47">
        <v>1</v>
      </c>
      <c r="BE87" s="88">
        <v>1.4164305949008499E-3</v>
      </c>
      <c r="BF87" s="39"/>
      <c r="BG87" s="1"/>
      <c r="BH87" s="2"/>
      <c r="BI87" s="12"/>
      <c r="BJ87" s="77">
        <v>5</v>
      </c>
      <c r="BK87" s="88">
        <v>7.1633237822349575E-3</v>
      </c>
      <c r="BL87" s="93">
        <v>3</v>
      </c>
      <c r="BM87" s="1">
        <v>1.5306122448979591E-2</v>
      </c>
      <c r="BN87" s="2">
        <f>BL87/BJ87</f>
        <v>0.6</v>
      </c>
    </row>
    <row r="88" spans="1:66" x14ac:dyDescent="0.2">
      <c r="A88" s="28" t="s">
        <v>86</v>
      </c>
      <c r="B88" s="84"/>
      <c r="C88" s="85">
        <f t="shared" si="127"/>
        <v>0</v>
      </c>
      <c r="D88" s="112"/>
      <c r="E88" s="31">
        <f t="shared" si="128"/>
        <v>0</v>
      </c>
      <c r="F88" s="33"/>
      <c r="G88" s="24"/>
      <c r="H88" s="84"/>
      <c r="I88" s="85">
        <f t="shared" si="122"/>
        <v>0</v>
      </c>
      <c r="J88" s="112"/>
      <c r="K88" s="31">
        <f t="shared" si="123"/>
        <v>0</v>
      </c>
      <c r="L88" s="33"/>
      <c r="M88" s="24"/>
      <c r="N88" s="84"/>
      <c r="O88" s="85">
        <f t="shared" si="124"/>
        <v>0</v>
      </c>
      <c r="P88" s="112"/>
      <c r="Q88" s="31">
        <f t="shared" si="125"/>
        <v>0</v>
      </c>
      <c r="R88" s="33"/>
      <c r="S88" s="24"/>
      <c r="T88" s="84"/>
      <c r="U88" s="85">
        <f t="shared" si="126"/>
        <v>0</v>
      </c>
      <c r="V88" s="112"/>
      <c r="W88" s="31">
        <f t="shared" si="166"/>
        <v>0</v>
      </c>
      <c r="X88" s="33"/>
      <c r="Y88" s="24"/>
      <c r="Z88" s="84"/>
      <c r="AA88" s="85">
        <f t="shared" si="118"/>
        <v>0</v>
      </c>
      <c r="AB88" s="112"/>
      <c r="AC88" s="31">
        <f t="shared" si="119"/>
        <v>0</v>
      </c>
      <c r="AD88" s="33"/>
      <c r="AE88" s="24"/>
      <c r="AF88" s="84"/>
      <c r="AG88" s="85">
        <f t="shared" si="129"/>
        <v>0</v>
      </c>
      <c r="AH88" s="112"/>
      <c r="AI88" s="31">
        <f t="shared" si="130"/>
        <v>0</v>
      </c>
      <c r="AJ88" s="33"/>
      <c r="AK88" s="24"/>
      <c r="AL88" s="84"/>
      <c r="AM88" s="85">
        <f t="shared" si="160"/>
        <v>0</v>
      </c>
      <c r="AN88" s="112"/>
      <c r="AO88" s="31">
        <f t="shared" si="161"/>
        <v>0</v>
      </c>
      <c r="AP88" s="33"/>
      <c r="AQ88" s="24"/>
      <c r="AR88" s="84"/>
      <c r="AS88" s="85">
        <f t="shared" si="162"/>
        <v>0</v>
      </c>
      <c r="AT88" s="35"/>
      <c r="AU88" s="31">
        <f t="shared" si="163"/>
        <v>0</v>
      </c>
      <c r="AV88" s="33"/>
      <c r="AW88" s="24"/>
      <c r="AX88" s="84">
        <v>1</v>
      </c>
      <c r="AY88" s="85">
        <f t="shared" si="164"/>
        <v>1.2836970474967907E-3</v>
      </c>
      <c r="AZ88" s="35"/>
      <c r="BA88" s="31">
        <f t="shared" si="165"/>
        <v>0</v>
      </c>
      <c r="BB88" s="33">
        <f t="shared" si="18"/>
        <v>0</v>
      </c>
      <c r="BC88" s="24"/>
      <c r="BD88" s="47"/>
      <c r="BE88" s="88"/>
      <c r="BF88" s="39"/>
      <c r="BG88" s="1"/>
      <c r="BH88" s="2"/>
      <c r="BI88" s="12"/>
      <c r="BJ88" s="77"/>
      <c r="BK88" s="88"/>
      <c r="BL88" s="93"/>
      <c r="BM88" s="1"/>
      <c r="BN88" s="2"/>
    </row>
    <row r="89" spans="1:66" x14ac:dyDescent="0.2">
      <c r="A89" s="28" t="s">
        <v>26</v>
      </c>
      <c r="B89" s="84"/>
      <c r="C89" s="85">
        <f t="shared" si="127"/>
        <v>0</v>
      </c>
      <c r="D89" s="112"/>
      <c r="E89" s="31">
        <f t="shared" si="128"/>
        <v>0</v>
      </c>
      <c r="F89" s="33"/>
      <c r="G89" s="24"/>
      <c r="H89" s="84"/>
      <c r="I89" s="85">
        <f t="shared" si="122"/>
        <v>0</v>
      </c>
      <c r="J89" s="112"/>
      <c r="K89" s="31">
        <f t="shared" si="123"/>
        <v>0</v>
      </c>
      <c r="L89" s="33"/>
      <c r="M89" s="24"/>
      <c r="N89" s="84">
        <v>1</v>
      </c>
      <c r="O89" s="85">
        <f t="shared" si="124"/>
        <v>1.1428571428571429E-3</v>
      </c>
      <c r="P89" s="112"/>
      <c r="Q89" s="31">
        <f t="shared" si="125"/>
        <v>0</v>
      </c>
      <c r="R89" s="33">
        <f t="shared" ref="R89:R95" si="167">P89/N89</f>
        <v>0</v>
      </c>
      <c r="S89" s="24"/>
      <c r="T89" s="84"/>
      <c r="U89" s="85">
        <f t="shared" si="126"/>
        <v>0</v>
      </c>
      <c r="V89" s="112"/>
      <c r="W89" s="31">
        <f t="shared" si="166"/>
        <v>0</v>
      </c>
      <c r="X89" s="33"/>
      <c r="Y89" s="24"/>
      <c r="Z89" s="84">
        <v>1</v>
      </c>
      <c r="AA89" s="85">
        <f t="shared" si="118"/>
        <v>9.8911968348170125E-4</v>
      </c>
      <c r="AB89" s="112"/>
      <c r="AC89" s="31">
        <f t="shared" si="119"/>
        <v>0</v>
      </c>
      <c r="AD89" s="33">
        <f t="shared" ref="AD89:AD93" si="168">AB89/Z89</f>
        <v>0</v>
      </c>
      <c r="AE89" s="24"/>
      <c r="AF89" s="84"/>
      <c r="AG89" s="85">
        <f t="shared" si="129"/>
        <v>0</v>
      </c>
      <c r="AH89" s="112"/>
      <c r="AI89" s="31">
        <f t="shared" si="130"/>
        <v>0</v>
      </c>
      <c r="AJ89" s="33"/>
      <c r="AK89" s="24"/>
      <c r="AL89" s="84">
        <v>1</v>
      </c>
      <c r="AM89" s="85">
        <f t="shared" si="160"/>
        <v>1.1806375442739079E-3</v>
      </c>
      <c r="AN89" s="112">
        <v>0</v>
      </c>
      <c r="AO89" s="31">
        <f t="shared" si="161"/>
        <v>0</v>
      </c>
      <c r="AP89" s="33">
        <f t="shared" ref="AP89:AP97" si="169">AN89/AL89</f>
        <v>0</v>
      </c>
      <c r="AQ89" s="24"/>
      <c r="AR89" s="84">
        <v>2</v>
      </c>
      <c r="AS89" s="85">
        <f t="shared" si="162"/>
        <v>2.2988505747126436E-3</v>
      </c>
      <c r="AT89" s="35">
        <v>1</v>
      </c>
      <c r="AU89" s="31">
        <f t="shared" si="163"/>
        <v>4.6296296296296294E-3</v>
      </c>
      <c r="AV89" s="33">
        <f t="shared" si="17"/>
        <v>0.5</v>
      </c>
      <c r="AW89" s="24"/>
      <c r="AX89" s="84">
        <v>5</v>
      </c>
      <c r="AY89" s="85">
        <f t="shared" si="164"/>
        <v>6.4184852374839542E-3</v>
      </c>
      <c r="AZ89" s="35"/>
      <c r="BA89" s="31">
        <f t="shared" si="165"/>
        <v>0</v>
      </c>
      <c r="BB89" s="33">
        <f t="shared" si="18"/>
        <v>0</v>
      </c>
      <c r="BC89" s="24"/>
      <c r="BD89" s="47">
        <v>1</v>
      </c>
      <c r="BE89" s="88">
        <v>1.4164305949008499E-3</v>
      </c>
      <c r="BF89" s="20">
        <v>1</v>
      </c>
      <c r="BG89" s="1">
        <v>6.3694267515923561E-3</v>
      </c>
      <c r="BH89" s="2">
        <f>BF89/BD89</f>
        <v>1</v>
      </c>
      <c r="BI89" s="12"/>
      <c r="BJ89" s="78"/>
      <c r="BK89" s="97"/>
      <c r="BL89" s="39"/>
      <c r="BM89" s="14"/>
      <c r="BN89" s="15"/>
    </row>
    <row r="90" spans="1:66" x14ac:dyDescent="0.2">
      <c r="A90" s="28" t="s">
        <v>44</v>
      </c>
      <c r="B90" s="84">
        <v>5</v>
      </c>
      <c r="C90" s="85">
        <f t="shared" si="127"/>
        <v>6.0313630880579009E-3</v>
      </c>
      <c r="D90" s="112">
        <v>1</v>
      </c>
      <c r="E90" s="31">
        <f t="shared" si="128"/>
        <v>5.434782608695652E-3</v>
      </c>
      <c r="F90" s="33">
        <f t="shared" ref="F90:F94" si="170">D90/B90</f>
        <v>0.2</v>
      </c>
      <c r="G90" s="24"/>
      <c r="H90" s="84">
        <v>7</v>
      </c>
      <c r="I90" s="85">
        <f t="shared" si="122"/>
        <v>7.6838638858397366E-3</v>
      </c>
      <c r="J90" s="112"/>
      <c r="K90" s="31">
        <f t="shared" si="123"/>
        <v>0</v>
      </c>
      <c r="L90" s="33">
        <f t="shared" ref="L90:L94" si="171">J90/H90</f>
        <v>0</v>
      </c>
      <c r="M90" s="24"/>
      <c r="N90" s="84">
        <v>7</v>
      </c>
      <c r="O90" s="85">
        <f t="shared" si="124"/>
        <v>8.0000000000000002E-3</v>
      </c>
      <c r="P90" s="112">
        <v>1</v>
      </c>
      <c r="Q90" s="31">
        <f t="shared" si="125"/>
        <v>4.7393364928909956E-3</v>
      </c>
      <c r="R90" s="33">
        <f t="shared" si="167"/>
        <v>0.14285714285714285</v>
      </c>
      <c r="S90" s="24"/>
      <c r="T90" s="84">
        <v>6</v>
      </c>
      <c r="U90" s="85">
        <f t="shared" si="126"/>
        <v>6.7340067340067337E-3</v>
      </c>
      <c r="V90" s="112">
        <v>2</v>
      </c>
      <c r="W90" s="31">
        <f t="shared" si="166"/>
        <v>1.0309278350515464E-2</v>
      </c>
      <c r="X90" s="33">
        <f t="shared" si="145"/>
        <v>0.33333333333333331</v>
      </c>
      <c r="Y90" s="24"/>
      <c r="Z90" s="84">
        <v>4</v>
      </c>
      <c r="AA90" s="85">
        <f t="shared" si="118"/>
        <v>3.956478733926805E-3</v>
      </c>
      <c r="AB90" s="112">
        <v>1</v>
      </c>
      <c r="AC90" s="31">
        <f t="shared" si="119"/>
        <v>4.6511627906976744E-3</v>
      </c>
      <c r="AD90" s="33">
        <f t="shared" si="168"/>
        <v>0.25</v>
      </c>
      <c r="AE90" s="24"/>
      <c r="AF90" s="84">
        <v>4</v>
      </c>
      <c r="AG90" s="85">
        <f t="shared" si="129"/>
        <v>4.3956043956043956E-3</v>
      </c>
      <c r="AH90" s="112">
        <v>1</v>
      </c>
      <c r="AI90" s="31">
        <f t="shared" si="130"/>
        <v>5.3475935828877002E-3</v>
      </c>
      <c r="AJ90" s="33">
        <f t="shared" ref="AJ90:AJ111" si="172">AH90/AF90</f>
        <v>0.25</v>
      </c>
      <c r="AK90" s="24"/>
      <c r="AL90" s="84">
        <v>2</v>
      </c>
      <c r="AM90" s="85">
        <f t="shared" si="160"/>
        <v>2.3612750885478157E-3</v>
      </c>
      <c r="AN90" s="112">
        <v>0</v>
      </c>
      <c r="AO90" s="31">
        <f t="shared" si="161"/>
        <v>0</v>
      </c>
      <c r="AP90" s="33">
        <f t="shared" si="169"/>
        <v>0</v>
      </c>
      <c r="AQ90" s="24"/>
      <c r="AR90" s="84">
        <v>5</v>
      </c>
      <c r="AS90" s="85">
        <f t="shared" si="162"/>
        <v>5.7471264367816091E-3</v>
      </c>
      <c r="AT90" s="35">
        <v>2</v>
      </c>
      <c r="AU90" s="31">
        <f t="shared" si="163"/>
        <v>9.2592592592592587E-3</v>
      </c>
      <c r="AV90" s="33">
        <f t="shared" si="17"/>
        <v>0.4</v>
      </c>
      <c r="AW90" s="24"/>
      <c r="AX90" s="84">
        <v>2</v>
      </c>
      <c r="AY90" s="85">
        <f t="shared" si="164"/>
        <v>2.5673940949935813E-3</v>
      </c>
      <c r="AZ90" s="35"/>
      <c r="BA90" s="31">
        <f t="shared" si="165"/>
        <v>0</v>
      </c>
      <c r="BB90" s="33">
        <f t="shared" si="18"/>
        <v>0</v>
      </c>
      <c r="BC90" s="24"/>
      <c r="BD90" s="47">
        <v>1</v>
      </c>
      <c r="BE90" s="88">
        <v>1.4164305949008499E-3</v>
      </c>
      <c r="BF90" s="39"/>
      <c r="BG90" s="1"/>
      <c r="BH90" s="2"/>
      <c r="BI90" s="12"/>
      <c r="BJ90" s="78"/>
      <c r="BK90" s="97"/>
      <c r="BL90" s="39"/>
      <c r="BM90" s="14"/>
      <c r="BN90" s="15"/>
    </row>
    <row r="91" spans="1:66" x14ac:dyDescent="0.2">
      <c r="A91" s="28" t="s">
        <v>150</v>
      </c>
      <c r="B91" s="84">
        <v>6</v>
      </c>
      <c r="C91" s="85">
        <f t="shared" si="127"/>
        <v>7.2376357056694813E-3</v>
      </c>
      <c r="D91" s="112">
        <v>2</v>
      </c>
      <c r="E91" s="31">
        <f t="shared" si="128"/>
        <v>1.0869565217391304E-2</v>
      </c>
      <c r="F91" s="33">
        <f t="shared" si="170"/>
        <v>0.33333333333333331</v>
      </c>
      <c r="G91" s="24"/>
      <c r="H91" s="84">
        <v>8</v>
      </c>
      <c r="I91" s="85">
        <f t="shared" si="122"/>
        <v>8.7815587266739849E-3</v>
      </c>
      <c r="J91" s="112">
        <v>1</v>
      </c>
      <c r="K91" s="31">
        <f t="shared" si="123"/>
        <v>5.0251256281407036E-3</v>
      </c>
      <c r="L91" s="33">
        <f t="shared" si="171"/>
        <v>0.125</v>
      </c>
      <c r="M91" s="24"/>
      <c r="N91" s="84">
        <v>8</v>
      </c>
      <c r="O91" s="85">
        <f t="shared" si="124"/>
        <v>9.1428571428571435E-3</v>
      </c>
      <c r="P91" s="112">
        <v>2</v>
      </c>
      <c r="Q91" s="31">
        <f t="shared" si="125"/>
        <v>9.4786729857819912E-3</v>
      </c>
      <c r="R91" s="33">
        <f t="shared" si="167"/>
        <v>0.25</v>
      </c>
      <c r="S91" s="24"/>
      <c r="T91" s="84">
        <v>4</v>
      </c>
      <c r="U91" s="85">
        <f t="shared" si="126"/>
        <v>4.4893378226711564E-3</v>
      </c>
      <c r="V91" s="112">
        <v>1</v>
      </c>
      <c r="W91" s="31">
        <f t="shared" si="166"/>
        <v>5.1546391752577319E-3</v>
      </c>
      <c r="X91" s="33">
        <f t="shared" si="145"/>
        <v>0.25</v>
      </c>
      <c r="Y91" s="24"/>
      <c r="Z91" s="84">
        <v>5</v>
      </c>
      <c r="AA91" s="85">
        <f t="shared" si="118"/>
        <v>4.945598417408506E-3</v>
      </c>
      <c r="AB91" s="112">
        <v>1</v>
      </c>
      <c r="AC91" s="31">
        <f t="shared" si="119"/>
        <v>4.6511627906976744E-3</v>
      </c>
      <c r="AD91" s="33">
        <f t="shared" si="168"/>
        <v>0.2</v>
      </c>
      <c r="AE91" s="24"/>
      <c r="AF91" s="84">
        <v>3</v>
      </c>
      <c r="AG91" s="85">
        <f t="shared" si="129"/>
        <v>3.2967032967032967E-3</v>
      </c>
      <c r="AH91" s="112">
        <v>0</v>
      </c>
      <c r="AI91" s="31">
        <f t="shared" si="130"/>
        <v>0</v>
      </c>
      <c r="AJ91" s="33">
        <f t="shared" si="172"/>
        <v>0</v>
      </c>
      <c r="AK91" s="24"/>
      <c r="AL91" s="84"/>
      <c r="AM91" s="85"/>
      <c r="AN91" s="112"/>
      <c r="AO91" s="31"/>
      <c r="AP91" s="33"/>
      <c r="AQ91" s="24"/>
      <c r="AR91" s="84"/>
      <c r="AS91" s="85"/>
      <c r="AT91" s="35"/>
      <c r="AU91" s="31"/>
      <c r="AV91" s="33"/>
      <c r="AW91" s="24"/>
      <c r="AX91" s="84"/>
      <c r="AY91" s="85"/>
      <c r="AZ91" s="35"/>
      <c r="BA91" s="31"/>
      <c r="BB91" s="33"/>
      <c r="BC91" s="24"/>
      <c r="BD91" s="47"/>
      <c r="BE91" s="88"/>
      <c r="BF91" s="39"/>
      <c r="BG91" s="1"/>
      <c r="BH91" s="2"/>
      <c r="BI91" s="12"/>
      <c r="BJ91" s="78"/>
      <c r="BK91" s="97"/>
      <c r="BL91" s="39"/>
      <c r="BM91" s="14"/>
      <c r="BN91" s="15"/>
    </row>
    <row r="92" spans="1:66" x14ac:dyDescent="0.2">
      <c r="A92" s="28" t="s">
        <v>151</v>
      </c>
      <c r="B92" s="84">
        <v>9</v>
      </c>
      <c r="C92" s="85">
        <f t="shared" si="127"/>
        <v>1.0856453558504222E-2</v>
      </c>
      <c r="D92" s="112">
        <v>2</v>
      </c>
      <c r="E92" s="31">
        <f t="shared" si="128"/>
        <v>1.0869565217391304E-2</v>
      </c>
      <c r="F92" s="33">
        <f t="shared" si="170"/>
        <v>0.22222222222222221</v>
      </c>
      <c r="G92" s="24"/>
      <c r="H92" s="84">
        <v>13</v>
      </c>
      <c r="I92" s="85">
        <f t="shared" si="122"/>
        <v>1.4270032930845226E-2</v>
      </c>
      <c r="J92" s="112">
        <v>2</v>
      </c>
      <c r="K92" s="31">
        <f t="shared" si="123"/>
        <v>1.0050251256281407E-2</v>
      </c>
      <c r="L92" s="33">
        <f t="shared" si="171"/>
        <v>0.15384615384615385</v>
      </c>
      <c r="M92" s="24"/>
      <c r="N92" s="84">
        <v>8</v>
      </c>
      <c r="O92" s="85">
        <f t="shared" si="124"/>
        <v>9.1428571428571435E-3</v>
      </c>
      <c r="P92" s="112">
        <v>1</v>
      </c>
      <c r="Q92" s="31">
        <f t="shared" si="125"/>
        <v>4.7393364928909956E-3</v>
      </c>
      <c r="R92" s="33">
        <f t="shared" si="167"/>
        <v>0.125</v>
      </c>
      <c r="S92" s="24"/>
      <c r="T92" s="84">
        <v>7</v>
      </c>
      <c r="U92" s="85">
        <f t="shared" si="126"/>
        <v>7.8563411896745237E-3</v>
      </c>
      <c r="V92" s="112">
        <v>1</v>
      </c>
      <c r="W92" s="31">
        <f t="shared" si="166"/>
        <v>5.1546391752577319E-3</v>
      </c>
      <c r="X92" s="33">
        <f t="shared" si="145"/>
        <v>0.14285714285714285</v>
      </c>
      <c r="Y92" s="24"/>
      <c r="Z92" s="84">
        <v>10</v>
      </c>
      <c r="AA92" s="85">
        <f t="shared" si="118"/>
        <v>9.8911968348170121E-3</v>
      </c>
      <c r="AB92" s="112"/>
      <c r="AC92" s="31">
        <f t="shared" si="119"/>
        <v>0</v>
      </c>
      <c r="AD92" s="33">
        <f t="shared" si="168"/>
        <v>0</v>
      </c>
      <c r="AE92" s="24"/>
      <c r="AF92" s="84">
        <v>9</v>
      </c>
      <c r="AG92" s="85">
        <f t="shared" si="129"/>
        <v>9.8901098901098897E-3</v>
      </c>
      <c r="AH92" s="112">
        <v>2</v>
      </c>
      <c r="AI92" s="31">
        <f t="shared" si="130"/>
        <v>1.06951871657754E-2</v>
      </c>
      <c r="AJ92" s="33">
        <f t="shared" si="172"/>
        <v>0.22222222222222221</v>
      </c>
      <c r="AK92" s="24"/>
      <c r="AL92" s="84"/>
      <c r="AM92" s="85"/>
      <c r="AN92" s="112"/>
      <c r="AO92" s="31"/>
      <c r="AP92" s="33"/>
      <c r="AQ92" s="24"/>
      <c r="AR92" s="84"/>
      <c r="AS92" s="85"/>
      <c r="AT92" s="35"/>
      <c r="AU92" s="31"/>
      <c r="AV92" s="33"/>
      <c r="AW92" s="24"/>
      <c r="AX92" s="84"/>
      <c r="AY92" s="85"/>
      <c r="AZ92" s="35"/>
      <c r="BA92" s="31"/>
      <c r="BB92" s="33"/>
      <c r="BC92" s="24"/>
      <c r="BD92" s="47"/>
      <c r="BE92" s="88"/>
      <c r="BF92" s="39"/>
      <c r="BG92" s="1"/>
      <c r="BH92" s="2"/>
      <c r="BI92" s="12"/>
      <c r="BJ92" s="78"/>
      <c r="BK92" s="97"/>
      <c r="BL92" s="39"/>
      <c r="BM92" s="14"/>
      <c r="BN92" s="15"/>
    </row>
    <row r="93" spans="1:66" s="149" customFormat="1" x14ac:dyDescent="0.2">
      <c r="A93" s="163" t="s">
        <v>64</v>
      </c>
      <c r="B93" s="84">
        <f>SUM(B77:B92)</f>
        <v>70</v>
      </c>
      <c r="C93" s="133">
        <f t="shared" si="127"/>
        <v>8.4439083232810616E-2</v>
      </c>
      <c r="D93" s="134">
        <f>SUM(D77:D92)</f>
        <v>10</v>
      </c>
      <c r="E93" s="135">
        <f t="shared" si="128"/>
        <v>5.434782608695652E-2</v>
      </c>
      <c r="F93" s="136">
        <f t="shared" si="170"/>
        <v>0.14285714285714285</v>
      </c>
      <c r="G93" s="137"/>
      <c r="H93" s="84">
        <f>SUM(H77:H92)</f>
        <v>79</v>
      </c>
      <c r="I93" s="133">
        <f t="shared" si="122"/>
        <v>8.6717892425905593E-2</v>
      </c>
      <c r="J93" s="134">
        <f>SUM(J77:J92)</f>
        <v>11</v>
      </c>
      <c r="K93" s="135">
        <f t="shared" si="123"/>
        <v>5.5276381909547742E-2</v>
      </c>
      <c r="L93" s="136">
        <f t="shared" si="171"/>
        <v>0.13924050632911392</v>
      </c>
      <c r="M93" s="137"/>
      <c r="N93" s="84">
        <f>SUM(N77:N92)</f>
        <v>73</v>
      </c>
      <c r="O93" s="133">
        <f t="shared" si="124"/>
        <v>8.3428571428571435E-2</v>
      </c>
      <c r="P93" s="134">
        <f>SUM(P77:P92)</f>
        <v>7</v>
      </c>
      <c r="Q93" s="135">
        <f t="shared" si="125"/>
        <v>3.3175355450236969E-2</v>
      </c>
      <c r="R93" s="136">
        <f t="shared" si="167"/>
        <v>9.5890410958904104E-2</v>
      </c>
      <c r="S93" s="137"/>
      <c r="T93" s="84">
        <f>SUM(T77:T92)</f>
        <v>56</v>
      </c>
      <c r="U93" s="133">
        <f t="shared" si="126"/>
        <v>6.2850729517396189E-2</v>
      </c>
      <c r="V93" s="134">
        <f>SUM(V77:V92)</f>
        <v>10</v>
      </c>
      <c r="W93" s="135">
        <f t="shared" si="166"/>
        <v>5.1546391752577317E-2</v>
      </c>
      <c r="X93" s="136">
        <f t="shared" si="145"/>
        <v>0.17857142857142858</v>
      </c>
      <c r="Y93" s="137"/>
      <c r="Z93" s="84">
        <f>SUM(Z77:Z92)</f>
        <v>64</v>
      </c>
      <c r="AA93" s="133">
        <f t="shared" si="118"/>
        <v>6.330365974282888E-2</v>
      </c>
      <c r="AB93" s="134">
        <f>SUM(AB77:AB92)</f>
        <v>13</v>
      </c>
      <c r="AC93" s="135">
        <f t="shared" si="119"/>
        <v>6.0465116279069767E-2</v>
      </c>
      <c r="AD93" s="136">
        <f t="shared" si="168"/>
        <v>0.203125</v>
      </c>
      <c r="AE93" s="137"/>
      <c r="AF93" s="132">
        <f>SUM(AF77:AF92)</f>
        <v>73</v>
      </c>
      <c r="AG93" s="133">
        <f t="shared" si="129"/>
        <v>8.0219780219780226E-2</v>
      </c>
      <c r="AH93" s="134">
        <f>SUM(AH77:AH92)</f>
        <v>10</v>
      </c>
      <c r="AI93" s="135">
        <f t="shared" si="130"/>
        <v>5.3475935828877004E-2</v>
      </c>
      <c r="AJ93" s="136">
        <f t="shared" si="172"/>
        <v>0.13698630136986301</v>
      </c>
      <c r="AK93" s="137"/>
      <c r="AL93" s="132">
        <f>SUM(AL77:AL90)</f>
        <v>61</v>
      </c>
      <c r="AM93" s="133">
        <f t="shared" ref="AM93:AM109" si="173">AL93/$AL$123</f>
        <v>7.2018890200708383E-2</v>
      </c>
      <c r="AN93" s="134">
        <f>SUM(AN77:AN90)</f>
        <v>9</v>
      </c>
      <c r="AO93" s="135">
        <f t="shared" ref="AO93:AO109" si="174">AN93/$AN$123</f>
        <v>4.1474654377880185E-2</v>
      </c>
      <c r="AP93" s="136">
        <f t="shared" si="169"/>
        <v>0.14754098360655737</v>
      </c>
      <c r="AQ93" s="137"/>
      <c r="AR93" s="132">
        <f>SUM(AR77:AR90)</f>
        <v>71</v>
      </c>
      <c r="AS93" s="133">
        <f t="shared" ref="AS93:AS109" si="175">AR93/$AR$123</f>
        <v>8.1609195402298856E-2</v>
      </c>
      <c r="AT93" s="138">
        <f>SUM(AT77:AT90)</f>
        <v>14</v>
      </c>
      <c r="AU93" s="135">
        <f t="shared" ref="AU93:AU109" si="176">AT93/$AT$123</f>
        <v>6.4814814814814811E-2</v>
      </c>
      <c r="AV93" s="136">
        <f t="shared" ref="AV93:AV123" si="177">AT93/AR93</f>
        <v>0.19718309859154928</v>
      </c>
      <c r="AW93" s="137"/>
      <c r="AX93" s="132">
        <f>SUM(AX77:AX90)</f>
        <v>79</v>
      </c>
      <c r="AY93" s="133">
        <f t="shared" ref="AY93:AY109" si="178">AX93/$AX$123</f>
        <v>0.10141206675224647</v>
      </c>
      <c r="AZ93" s="138">
        <f>SUM(AZ77:AZ90)</f>
        <v>16</v>
      </c>
      <c r="BA93" s="135">
        <f t="shared" ref="BA93:BA109" si="179">AZ93/$AZ$123</f>
        <v>7.7669902912621352E-2</v>
      </c>
      <c r="BB93" s="136">
        <f t="shared" si="18"/>
        <v>0.20253164556962025</v>
      </c>
      <c r="BC93" s="137"/>
      <c r="BD93" s="139">
        <f>SUM(BD77:BD90)</f>
        <v>77</v>
      </c>
      <c r="BE93" s="140">
        <f>SUM(BE77:BE90)</f>
        <v>0.10906515580736545</v>
      </c>
      <c r="BF93" s="147">
        <f>SUM(BF77:BF90)</f>
        <v>17</v>
      </c>
      <c r="BG93" s="142">
        <f>SUM(BG77:BG90)</f>
        <v>0.10828025477707005</v>
      </c>
      <c r="BH93" s="143">
        <f t="shared" ref="BH93" si="180">BF93/BD93</f>
        <v>0.22077922077922077</v>
      </c>
      <c r="BI93" s="144"/>
      <c r="BJ93" s="139">
        <f>SUM(BJ77:BJ89)</f>
        <v>67</v>
      </c>
      <c r="BK93" s="140">
        <f>SUM(BK77:BK89)</f>
        <v>9.5988578796561599E-2</v>
      </c>
      <c r="BL93" s="147">
        <f>SUM(BL77:BL89)</f>
        <v>19</v>
      </c>
      <c r="BM93" s="142">
        <f>SUM(BM77:BM89)</f>
        <v>7.6530612244897961E-2</v>
      </c>
      <c r="BN93" s="143">
        <f t="shared" ref="BN93" si="181">BL93/BJ93</f>
        <v>0.28358208955223879</v>
      </c>
    </row>
    <row r="94" spans="1:66" ht="12.75" customHeight="1" x14ac:dyDescent="0.2">
      <c r="A94" s="28" t="s">
        <v>45</v>
      </c>
      <c r="B94" s="84">
        <v>2</v>
      </c>
      <c r="C94" s="85">
        <f t="shared" si="127"/>
        <v>2.4125452352231603E-3</v>
      </c>
      <c r="D94" s="112">
        <v>1</v>
      </c>
      <c r="E94" s="31">
        <f t="shared" si="128"/>
        <v>5.434782608695652E-3</v>
      </c>
      <c r="F94" s="33">
        <f t="shared" si="170"/>
        <v>0.5</v>
      </c>
      <c r="G94" s="24"/>
      <c r="H94" s="84">
        <v>1</v>
      </c>
      <c r="I94" s="85">
        <f t="shared" si="122"/>
        <v>1.0976948408342481E-3</v>
      </c>
      <c r="J94" s="112"/>
      <c r="K94" s="31">
        <f t="shared" si="123"/>
        <v>0</v>
      </c>
      <c r="L94" s="33">
        <f t="shared" si="171"/>
        <v>0</v>
      </c>
      <c r="M94" s="24"/>
      <c r="N94" s="84">
        <v>2</v>
      </c>
      <c r="O94" s="85">
        <f t="shared" si="124"/>
        <v>2.2857142857142859E-3</v>
      </c>
      <c r="P94" s="112">
        <v>1</v>
      </c>
      <c r="Q94" s="31">
        <f t="shared" si="125"/>
        <v>4.7393364928909956E-3</v>
      </c>
      <c r="R94" s="33">
        <f t="shared" si="167"/>
        <v>0.5</v>
      </c>
      <c r="S94" s="24"/>
      <c r="T94" s="84">
        <v>2</v>
      </c>
      <c r="U94" s="85">
        <f t="shared" si="126"/>
        <v>2.2446689113355782E-3</v>
      </c>
      <c r="V94" s="112">
        <v>2</v>
      </c>
      <c r="W94" s="31">
        <f t="shared" si="166"/>
        <v>1.0309278350515464E-2</v>
      </c>
      <c r="X94" s="33">
        <f t="shared" si="145"/>
        <v>1</v>
      </c>
      <c r="Y94" s="24"/>
      <c r="Z94" s="84"/>
      <c r="AA94" s="85">
        <f t="shared" si="118"/>
        <v>0</v>
      </c>
      <c r="AB94" s="112"/>
      <c r="AC94" s="31">
        <f t="shared" si="119"/>
        <v>0</v>
      </c>
      <c r="AD94" s="33"/>
      <c r="AE94" s="24"/>
      <c r="AF94" s="84"/>
      <c r="AG94" s="85">
        <f t="shared" si="129"/>
        <v>0</v>
      </c>
      <c r="AH94" s="112"/>
      <c r="AI94" s="31">
        <f t="shared" si="130"/>
        <v>0</v>
      </c>
      <c r="AJ94" s="33"/>
      <c r="AK94" s="24"/>
      <c r="AL94" s="84">
        <v>4</v>
      </c>
      <c r="AM94" s="85">
        <f t="shared" si="173"/>
        <v>4.7225501770956314E-3</v>
      </c>
      <c r="AN94" s="112">
        <v>3</v>
      </c>
      <c r="AO94" s="31">
        <f t="shared" si="174"/>
        <v>1.3824884792626729E-2</v>
      </c>
      <c r="AP94" s="33">
        <f t="shared" si="169"/>
        <v>0.75</v>
      </c>
      <c r="AQ94" s="24"/>
      <c r="AR94" s="84">
        <v>3</v>
      </c>
      <c r="AS94" s="85">
        <f t="shared" si="175"/>
        <v>3.4482758620689655E-3</v>
      </c>
      <c r="AT94" s="35">
        <v>2</v>
      </c>
      <c r="AU94" s="31">
        <f t="shared" si="176"/>
        <v>9.2592592592592587E-3</v>
      </c>
      <c r="AV94" s="33">
        <f t="shared" si="177"/>
        <v>0.66666666666666663</v>
      </c>
      <c r="AW94" s="24"/>
      <c r="AX94" s="84">
        <v>7</v>
      </c>
      <c r="AY94" s="85">
        <f t="shared" si="178"/>
        <v>8.9858793324775355E-3</v>
      </c>
      <c r="AZ94" s="35">
        <v>2</v>
      </c>
      <c r="BA94" s="31">
        <f t="shared" si="179"/>
        <v>9.7087378640776691E-3</v>
      </c>
      <c r="BB94" s="33">
        <f t="shared" si="18"/>
        <v>0.2857142857142857</v>
      </c>
      <c r="BC94" s="24"/>
      <c r="BD94" s="47">
        <v>1</v>
      </c>
      <c r="BE94" s="88">
        <v>1.4164305949008499E-3</v>
      </c>
      <c r="BF94" s="39"/>
      <c r="BG94" s="1"/>
      <c r="BH94" s="2"/>
      <c r="BI94" s="12"/>
      <c r="BJ94" s="77">
        <v>1</v>
      </c>
      <c r="BK94" s="88">
        <v>1.4326647564469914E-3</v>
      </c>
      <c r="BL94" s="93"/>
      <c r="BM94" s="1"/>
      <c r="BN94" s="2">
        <f>BL94/BJ94</f>
        <v>0</v>
      </c>
    </row>
    <row r="95" spans="1:66" ht="12.75" customHeight="1" x14ac:dyDescent="0.2">
      <c r="A95" s="28" t="s">
        <v>27</v>
      </c>
      <c r="B95" s="84">
        <v>4</v>
      </c>
      <c r="C95" s="85">
        <f t="shared" si="127"/>
        <v>4.8250904704463205E-3</v>
      </c>
      <c r="D95" s="112">
        <v>2</v>
      </c>
      <c r="E95" s="31">
        <f t="shared" si="128"/>
        <v>1.0869565217391304E-2</v>
      </c>
      <c r="F95" s="33">
        <f>D95/B95</f>
        <v>0.5</v>
      </c>
      <c r="G95" s="24"/>
      <c r="H95" s="84">
        <v>13</v>
      </c>
      <c r="I95" s="85">
        <f t="shared" si="122"/>
        <v>1.4270032930845226E-2</v>
      </c>
      <c r="J95" s="112"/>
      <c r="K95" s="31">
        <f t="shared" si="123"/>
        <v>0</v>
      </c>
      <c r="L95" s="33">
        <f>J95/H95</f>
        <v>0</v>
      </c>
      <c r="M95" s="24"/>
      <c r="N95" s="84">
        <v>5</v>
      </c>
      <c r="O95" s="85">
        <f t="shared" si="124"/>
        <v>5.7142857142857143E-3</v>
      </c>
      <c r="P95" s="112">
        <v>2</v>
      </c>
      <c r="Q95" s="31">
        <f t="shared" si="125"/>
        <v>9.4786729857819912E-3</v>
      </c>
      <c r="R95" s="33">
        <f t="shared" si="167"/>
        <v>0.4</v>
      </c>
      <c r="S95" s="24"/>
      <c r="T95" s="84">
        <v>4</v>
      </c>
      <c r="U95" s="85">
        <f t="shared" si="126"/>
        <v>4.4893378226711564E-3</v>
      </c>
      <c r="V95" s="112">
        <v>1</v>
      </c>
      <c r="W95" s="31">
        <f t="shared" si="166"/>
        <v>5.1546391752577319E-3</v>
      </c>
      <c r="X95" s="33">
        <f t="shared" si="145"/>
        <v>0.25</v>
      </c>
      <c r="Y95" s="24"/>
      <c r="Z95" s="84">
        <v>7</v>
      </c>
      <c r="AA95" s="85">
        <f t="shared" si="118"/>
        <v>6.923837784371909E-3</v>
      </c>
      <c r="AB95" s="112">
        <v>1</v>
      </c>
      <c r="AC95" s="31">
        <f t="shared" si="119"/>
        <v>4.6511627906976744E-3</v>
      </c>
      <c r="AD95" s="33">
        <f t="shared" ref="AD95:AD96" si="182">AB95/Z95</f>
        <v>0.14285714285714285</v>
      </c>
      <c r="AE95" s="24"/>
      <c r="AF95" s="84">
        <v>3</v>
      </c>
      <c r="AG95" s="85">
        <f t="shared" si="129"/>
        <v>3.2967032967032967E-3</v>
      </c>
      <c r="AH95" s="112">
        <v>1</v>
      </c>
      <c r="AI95" s="31">
        <f t="shared" si="130"/>
        <v>5.3475935828877002E-3</v>
      </c>
      <c r="AJ95" s="33">
        <f t="shared" si="172"/>
        <v>0.33333333333333331</v>
      </c>
      <c r="AK95" s="24"/>
      <c r="AL95" s="84">
        <v>5</v>
      </c>
      <c r="AM95" s="85">
        <f t="shared" si="173"/>
        <v>5.9031877213695395E-3</v>
      </c>
      <c r="AN95" s="112">
        <v>2</v>
      </c>
      <c r="AO95" s="31">
        <f t="shared" si="174"/>
        <v>9.2165898617511521E-3</v>
      </c>
      <c r="AP95" s="33">
        <f t="shared" si="169"/>
        <v>0.4</v>
      </c>
      <c r="AQ95" s="24"/>
      <c r="AR95" s="84">
        <v>5</v>
      </c>
      <c r="AS95" s="85">
        <f t="shared" si="175"/>
        <v>5.7471264367816091E-3</v>
      </c>
      <c r="AT95" s="35">
        <v>2</v>
      </c>
      <c r="AU95" s="31">
        <f t="shared" si="176"/>
        <v>9.2592592592592587E-3</v>
      </c>
      <c r="AV95" s="33">
        <f t="shared" si="177"/>
        <v>0.4</v>
      </c>
      <c r="AW95" s="24"/>
      <c r="AX95" s="84">
        <v>9</v>
      </c>
      <c r="AY95" s="85">
        <f t="shared" si="178"/>
        <v>1.1553273427471117E-2</v>
      </c>
      <c r="AZ95" s="35">
        <v>3</v>
      </c>
      <c r="BA95" s="31">
        <f t="shared" si="179"/>
        <v>1.4563106796116505E-2</v>
      </c>
      <c r="BB95" s="33">
        <f t="shared" si="18"/>
        <v>0.33333333333333331</v>
      </c>
      <c r="BC95" s="24"/>
      <c r="BD95" s="47">
        <v>8</v>
      </c>
      <c r="BE95" s="88">
        <v>1.1331444759206799E-2</v>
      </c>
      <c r="BF95" s="20">
        <v>4</v>
      </c>
      <c r="BG95" s="1">
        <v>2.5477707006369425E-2</v>
      </c>
      <c r="BH95" s="2">
        <f>BF95/BD95</f>
        <v>0.5</v>
      </c>
      <c r="BI95" s="12"/>
      <c r="BJ95" s="77">
        <v>7</v>
      </c>
      <c r="BK95" s="88">
        <v>1.0028653295128941E-2</v>
      </c>
      <c r="BL95" s="93">
        <v>3</v>
      </c>
      <c r="BM95" s="1">
        <v>1.5306122448979591E-2</v>
      </c>
      <c r="BN95" s="2">
        <f>BL95/BJ95</f>
        <v>0.42857142857142855</v>
      </c>
    </row>
    <row r="96" spans="1:66" ht="12.75" customHeight="1" x14ac:dyDescent="0.2">
      <c r="A96" s="28" t="s">
        <v>28</v>
      </c>
      <c r="B96" s="84">
        <v>5</v>
      </c>
      <c r="C96" s="85">
        <f t="shared" si="127"/>
        <v>6.0313630880579009E-3</v>
      </c>
      <c r="D96" s="112">
        <v>1</v>
      </c>
      <c r="E96" s="31">
        <f t="shared" si="128"/>
        <v>5.434782608695652E-3</v>
      </c>
      <c r="F96" s="33">
        <f>D96/B96</f>
        <v>0.2</v>
      </c>
      <c r="G96" s="24"/>
      <c r="H96" s="84"/>
      <c r="I96" s="85">
        <f t="shared" si="122"/>
        <v>0</v>
      </c>
      <c r="J96" s="112"/>
      <c r="K96" s="31">
        <f t="shared" si="123"/>
        <v>0</v>
      </c>
      <c r="L96" s="33"/>
      <c r="M96" s="24"/>
      <c r="N96" s="84"/>
      <c r="O96" s="85">
        <f t="shared" si="124"/>
        <v>0</v>
      </c>
      <c r="P96" s="112"/>
      <c r="Q96" s="31">
        <f t="shared" si="125"/>
        <v>0</v>
      </c>
      <c r="R96" s="33"/>
      <c r="S96" s="24"/>
      <c r="T96" s="84">
        <v>2</v>
      </c>
      <c r="U96" s="85">
        <f t="shared" si="126"/>
        <v>2.2446689113355782E-3</v>
      </c>
      <c r="V96" s="112">
        <v>2</v>
      </c>
      <c r="W96" s="31">
        <f t="shared" si="166"/>
        <v>1.0309278350515464E-2</v>
      </c>
      <c r="X96" s="33">
        <f t="shared" si="145"/>
        <v>1</v>
      </c>
      <c r="Y96" s="24"/>
      <c r="Z96" s="84">
        <v>2</v>
      </c>
      <c r="AA96" s="85">
        <f t="shared" si="118"/>
        <v>1.9782393669634025E-3</v>
      </c>
      <c r="AB96" s="112"/>
      <c r="AC96" s="31">
        <f t="shared" si="119"/>
        <v>0</v>
      </c>
      <c r="AD96" s="33">
        <f t="shared" si="182"/>
        <v>0</v>
      </c>
      <c r="AE96" s="24"/>
      <c r="AF96" s="84">
        <v>2</v>
      </c>
      <c r="AG96" s="85">
        <f t="shared" si="129"/>
        <v>2.1978021978021978E-3</v>
      </c>
      <c r="AH96" s="112">
        <v>1</v>
      </c>
      <c r="AI96" s="31">
        <f t="shared" si="130"/>
        <v>5.3475935828877002E-3</v>
      </c>
      <c r="AJ96" s="33">
        <f t="shared" si="172"/>
        <v>0.5</v>
      </c>
      <c r="AK96" s="24"/>
      <c r="AL96" s="84">
        <v>2</v>
      </c>
      <c r="AM96" s="85">
        <f t="shared" si="173"/>
        <v>2.3612750885478157E-3</v>
      </c>
      <c r="AN96" s="112">
        <v>1</v>
      </c>
      <c r="AO96" s="31">
        <f t="shared" si="174"/>
        <v>4.608294930875576E-3</v>
      </c>
      <c r="AP96" s="33">
        <f t="shared" si="169"/>
        <v>0.5</v>
      </c>
      <c r="AQ96" s="24"/>
      <c r="AR96" s="84">
        <v>3</v>
      </c>
      <c r="AS96" s="85">
        <f t="shared" si="175"/>
        <v>3.4482758620689655E-3</v>
      </c>
      <c r="AT96" s="35">
        <v>1</v>
      </c>
      <c r="AU96" s="31">
        <f t="shared" si="176"/>
        <v>4.6296296296296294E-3</v>
      </c>
      <c r="AV96" s="33">
        <f t="shared" si="177"/>
        <v>0.33333333333333331</v>
      </c>
      <c r="AW96" s="24"/>
      <c r="AX96" s="84">
        <v>3</v>
      </c>
      <c r="AY96" s="85">
        <f t="shared" si="178"/>
        <v>3.8510911424903724E-3</v>
      </c>
      <c r="AZ96" s="35">
        <v>1</v>
      </c>
      <c r="BA96" s="31">
        <f t="shared" si="179"/>
        <v>4.8543689320388345E-3</v>
      </c>
      <c r="BB96" s="33">
        <f t="shared" si="18"/>
        <v>0.33333333333333331</v>
      </c>
      <c r="BC96" s="24"/>
      <c r="BD96" s="47">
        <v>1</v>
      </c>
      <c r="BE96" s="88">
        <v>1.4164305949008499E-3</v>
      </c>
      <c r="BF96" s="20">
        <v>1</v>
      </c>
      <c r="BG96" s="1">
        <v>6.3694267515923561E-3</v>
      </c>
      <c r="BH96" s="2">
        <f>BF96/BD96</f>
        <v>1</v>
      </c>
      <c r="BI96" s="12"/>
      <c r="BJ96" s="77">
        <v>1</v>
      </c>
      <c r="BK96" s="88">
        <v>1.4326647564469914E-3</v>
      </c>
      <c r="BL96" s="93">
        <v>1</v>
      </c>
      <c r="BM96" s="1">
        <v>5.1020408163265311E-3</v>
      </c>
      <c r="BN96" s="2">
        <f>BL96/BJ96</f>
        <v>1</v>
      </c>
    </row>
    <row r="97" spans="1:66" ht="12.75" customHeight="1" x14ac:dyDescent="0.2">
      <c r="A97" s="28" t="s">
        <v>162</v>
      </c>
      <c r="B97" s="84"/>
      <c r="C97" s="85">
        <f t="shared" si="127"/>
        <v>0</v>
      </c>
      <c r="D97" s="112"/>
      <c r="E97" s="31">
        <f t="shared" si="128"/>
        <v>0</v>
      </c>
      <c r="F97" s="33" t="e">
        <f t="shared" ref="F97:F101" si="183">D97/B97</f>
        <v>#DIV/0!</v>
      </c>
      <c r="G97" s="24"/>
      <c r="H97" s="84">
        <v>3</v>
      </c>
      <c r="I97" s="85">
        <f t="shared" si="122"/>
        <v>3.2930845225027441E-3</v>
      </c>
      <c r="J97" s="112">
        <v>1</v>
      </c>
      <c r="K97" s="31">
        <f t="shared" si="123"/>
        <v>5.0251256281407036E-3</v>
      </c>
      <c r="L97" s="33">
        <f t="shared" ref="L97" si="184">J97/H97</f>
        <v>0.33333333333333331</v>
      </c>
      <c r="M97" s="24"/>
      <c r="N97" s="84"/>
      <c r="O97" s="85">
        <f t="shared" si="124"/>
        <v>0</v>
      </c>
      <c r="P97" s="112"/>
      <c r="Q97" s="31">
        <f t="shared" si="125"/>
        <v>0</v>
      </c>
      <c r="R97" s="33"/>
      <c r="S97" s="24"/>
      <c r="T97" s="84"/>
      <c r="U97" s="85">
        <f t="shared" si="126"/>
        <v>0</v>
      </c>
      <c r="V97" s="112"/>
      <c r="W97" s="31">
        <f t="shared" si="166"/>
        <v>0</v>
      </c>
      <c r="X97" s="33"/>
      <c r="Y97" s="24"/>
      <c r="Z97" s="84"/>
      <c r="AA97" s="85">
        <f t="shared" si="118"/>
        <v>0</v>
      </c>
      <c r="AB97" s="112"/>
      <c r="AC97" s="31">
        <f t="shared" si="119"/>
        <v>0</v>
      </c>
      <c r="AD97" s="33"/>
      <c r="AE97" s="24"/>
      <c r="AF97" s="84"/>
      <c r="AG97" s="85">
        <f t="shared" si="129"/>
        <v>0</v>
      </c>
      <c r="AH97" s="112"/>
      <c r="AI97" s="31">
        <f t="shared" si="130"/>
        <v>0</v>
      </c>
      <c r="AJ97" s="33"/>
      <c r="AK97" s="24"/>
      <c r="AL97" s="84">
        <v>2</v>
      </c>
      <c r="AM97" s="85">
        <f t="shared" si="173"/>
        <v>2.3612750885478157E-3</v>
      </c>
      <c r="AN97" s="112">
        <v>0</v>
      </c>
      <c r="AO97" s="31">
        <f t="shared" si="174"/>
        <v>0</v>
      </c>
      <c r="AP97" s="33">
        <f t="shared" si="169"/>
        <v>0</v>
      </c>
      <c r="AQ97" s="24"/>
      <c r="AR97" s="84"/>
      <c r="AS97" s="85">
        <f t="shared" si="175"/>
        <v>0</v>
      </c>
      <c r="AT97" s="35"/>
      <c r="AU97" s="31">
        <f t="shared" si="176"/>
        <v>0</v>
      </c>
      <c r="AV97" s="33"/>
      <c r="AW97" s="24"/>
      <c r="AX97" s="84">
        <v>3</v>
      </c>
      <c r="AY97" s="85">
        <f t="shared" si="178"/>
        <v>3.8510911424903724E-3</v>
      </c>
      <c r="AZ97" s="35"/>
      <c r="BA97" s="31">
        <f t="shared" si="179"/>
        <v>0</v>
      </c>
      <c r="BB97" s="33">
        <f t="shared" si="18"/>
        <v>0</v>
      </c>
      <c r="BC97" s="24"/>
      <c r="BD97" s="47">
        <v>1</v>
      </c>
      <c r="BE97" s="88">
        <v>1.4164305949008499E-3</v>
      </c>
      <c r="BF97" s="39"/>
      <c r="BG97" s="1"/>
      <c r="BH97" s="2"/>
      <c r="BI97" s="12"/>
      <c r="BJ97" s="77">
        <v>1</v>
      </c>
      <c r="BK97" s="88">
        <v>1.4326647564469914E-3</v>
      </c>
      <c r="BL97" s="93"/>
      <c r="BM97" s="1"/>
      <c r="BN97" s="2">
        <f>BL97/BJ97</f>
        <v>0</v>
      </c>
    </row>
    <row r="98" spans="1:66" s="149" customFormat="1" ht="15" customHeight="1" x14ac:dyDescent="0.2">
      <c r="A98" s="163" t="s">
        <v>78</v>
      </c>
      <c r="B98" s="132">
        <f>SUM(B95:B97)</f>
        <v>9</v>
      </c>
      <c r="C98" s="133">
        <f t="shared" si="127"/>
        <v>1.0856453558504222E-2</v>
      </c>
      <c r="D98" s="134">
        <f>SUM(D95:D97)</f>
        <v>3</v>
      </c>
      <c r="E98" s="135">
        <f t="shared" si="128"/>
        <v>1.6304347826086956E-2</v>
      </c>
      <c r="F98" s="136">
        <f t="shared" si="183"/>
        <v>0.33333333333333331</v>
      </c>
      <c r="G98" s="137"/>
      <c r="H98" s="132">
        <f>SUM(H95:H97)</f>
        <v>16</v>
      </c>
      <c r="I98" s="133">
        <f t="shared" si="122"/>
        <v>1.756311745334797E-2</v>
      </c>
      <c r="J98" s="134">
        <f>SUM(J95:J97)</f>
        <v>1</v>
      </c>
      <c r="K98" s="135">
        <f t="shared" si="123"/>
        <v>5.0251256281407036E-3</v>
      </c>
      <c r="L98" s="136">
        <f t="shared" ref="L98:L100" si="185">J98/H98</f>
        <v>6.25E-2</v>
      </c>
      <c r="M98" s="137"/>
      <c r="N98" s="132">
        <f>SUM(N95:N97)</f>
        <v>5</v>
      </c>
      <c r="O98" s="133">
        <f t="shared" si="124"/>
        <v>5.7142857142857143E-3</v>
      </c>
      <c r="P98" s="134">
        <f>SUM(P95:P97)</f>
        <v>2</v>
      </c>
      <c r="Q98" s="135">
        <f t="shared" si="125"/>
        <v>9.4786729857819912E-3</v>
      </c>
      <c r="R98" s="136">
        <f t="shared" ref="R98:R109" si="186">P98/N98</f>
        <v>0.4</v>
      </c>
      <c r="S98" s="137"/>
      <c r="T98" s="132">
        <f>SUM(T95:T97)</f>
        <v>6</v>
      </c>
      <c r="U98" s="133">
        <f t="shared" si="126"/>
        <v>6.7340067340067337E-3</v>
      </c>
      <c r="V98" s="134">
        <f>SUM(V95:V97)</f>
        <v>3</v>
      </c>
      <c r="W98" s="135">
        <f t="shared" si="166"/>
        <v>1.5463917525773196E-2</v>
      </c>
      <c r="X98" s="136">
        <f t="shared" si="145"/>
        <v>0.5</v>
      </c>
      <c r="Y98" s="137"/>
      <c r="Z98" s="132">
        <f>SUM(Z95:Z97)</f>
        <v>9</v>
      </c>
      <c r="AA98" s="133">
        <f t="shared" si="118"/>
        <v>8.9020771513353119E-3</v>
      </c>
      <c r="AB98" s="134">
        <f>SUM(AB95:AB97)</f>
        <v>1</v>
      </c>
      <c r="AC98" s="135">
        <f t="shared" si="119"/>
        <v>4.6511627906976744E-3</v>
      </c>
      <c r="AD98" s="136">
        <f t="shared" ref="AD98:AD122" si="187">AB98/Z98</f>
        <v>0.1111111111111111</v>
      </c>
      <c r="AE98" s="137"/>
      <c r="AF98" s="132">
        <f>SUM(AF95:AF97)</f>
        <v>5</v>
      </c>
      <c r="AG98" s="133">
        <f t="shared" si="129"/>
        <v>5.4945054945054949E-3</v>
      </c>
      <c r="AH98" s="134">
        <f>SUM(AH95:AH97)</f>
        <v>2</v>
      </c>
      <c r="AI98" s="135">
        <f t="shared" si="130"/>
        <v>1.06951871657754E-2</v>
      </c>
      <c r="AJ98" s="136">
        <f t="shared" si="172"/>
        <v>0.4</v>
      </c>
      <c r="AK98" s="137"/>
      <c r="AL98" s="132">
        <f>SUM(AL95:AL97)</f>
        <v>9</v>
      </c>
      <c r="AM98" s="133">
        <f t="shared" si="173"/>
        <v>1.0625737898465172E-2</v>
      </c>
      <c r="AN98" s="134">
        <f>SUM(AN95:AN97)</f>
        <v>3</v>
      </c>
      <c r="AO98" s="135">
        <f t="shared" si="174"/>
        <v>1.3824884792626729E-2</v>
      </c>
      <c r="AP98" s="136">
        <f t="shared" ref="AP98:AP101" si="188">AN98/AL98</f>
        <v>0.33333333333333331</v>
      </c>
      <c r="AQ98" s="137"/>
      <c r="AR98" s="132">
        <f>SUM(AR95:AR97)</f>
        <v>8</v>
      </c>
      <c r="AS98" s="133">
        <f t="shared" si="175"/>
        <v>9.1954022988505746E-3</v>
      </c>
      <c r="AT98" s="138">
        <f>SUM(AT95:AT97)</f>
        <v>3</v>
      </c>
      <c r="AU98" s="135">
        <f t="shared" si="176"/>
        <v>1.3888888888888888E-2</v>
      </c>
      <c r="AV98" s="136">
        <f t="shared" si="177"/>
        <v>0.375</v>
      </c>
      <c r="AW98" s="137"/>
      <c r="AX98" s="132">
        <f>SUM(AX95:AX97)</f>
        <v>15</v>
      </c>
      <c r="AY98" s="133">
        <f t="shared" si="178"/>
        <v>1.9255455712451863E-2</v>
      </c>
      <c r="AZ98" s="138">
        <f>SUM(AZ95:AZ97)</f>
        <v>4</v>
      </c>
      <c r="BA98" s="135">
        <f t="shared" si="179"/>
        <v>1.9417475728155338E-2</v>
      </c>
      <c r="BB98" s="136">
        <f t="shared" si="18"/>
        <v>0.26666666666666666</v>
      </c>
      <c r="BC98" s="137"/>
      <c r="BD98" s="139">
        <f>SUM(BD95:BD97)</f>
        <v>10</v>
      </c>
      <c r="BE98" s="140">
        <f t="shared" ref="BE98:BG98" si="189">SUM(BE95:BE97)</f>
        <v>1.4164305949008501E-2</v>
      </c>
      <c r="BF98" s="147">
        <f t="shared" si="189"/>
        <v>5</v>
      </c>
      <c r="BG98" s="142">
        <f t="shared" si="189"/>
        <v>3.1847133757961783E-2</v>
      </c>
      <c r="BH98" s="143">
        <f t="shared" ref="BH98" si="190">BF98/BD98</f>
        <v>0.5</v>
      </c>
      <c r="BI98" s="144"/>
      <c r="BJ98" s="139">
        <f>SUM(BJ95:BJ97)</f>
        <v>9</v>
      </c>
      <c r="BK98" s="140">
        <f t="shared" ref="BK98" si="191">SUM(BK95:BK97)</f>
        <v>1.2893982808022925E-2</v>
      </c>
      <c r="BL98" s="147">
        <f t="shared" ref="BL98" si="192">SUM(BL95:BL97)</f>
        <v>4</v>
      </c>
      <c r="BM98" s="142">
        <f t="shared" ref="BM98" si="193">SUM(BM95:BM97)</f>
        <v>2.0408163265306124E-2</v>
      </c>
      <c r="BN98" s="143">
        <f t="shared" ref="BN98" si="194">BL98/BJ98</f>
        <v>0.44444444444444442</v>
      </c>
    </row>
    <row r="99" spans="1:66" ht="12.75" customHeight="1" x14ac:dyDescent="0.2">
      <c r="A99" s="28" t="s">
        <v>46</v>
      </c>
      <c r="B99" s="84">
        <v>11</v>
      </c>
      <c r="C99" s="85">
        <f t="shared" si="127"/>
        <v>1.3268998793727383E-2</v>
      </c>
      <c r="D99" s="112">
        <v>3</v>
      </c>
      <c r="E99" s="31">
        <f t="shared" si="128"/>
        <v>1.6304347826086956E-2</v>
      </c>
      <c r="F99" s="33">
        <f t="shared" si="183"/>
        <v>0.27272727272727271</v>
      </c>
      <c r="G99" s="24"/>
      <c r="H99" s="84">
        <v>11</v>
      </c>
      <c r="I99" s="85">
        <f t="shared" si="122"/>
        <v>1.2074643249176729E-2</v>
      </c>
      <c r="J99" s="112">
        <v>3</v>
      </c>
      <c r="K99" s="31">
        <f t="shared" si="123"/>
        <v>1.507537688442211E-2</v>
      </c>
      <c r="L99" s="33">
        <f t="shared" si="185"/>
        <v>0.27272727272727271</v>
      </c>
      <c r="M99" s="24"/>
      <c r="N99" s="84">
        <v>10</v>
      </c>
      <c r="O99" s="85">
        <f t="shared" si="124"/>
        <v>1.1428571428571429E-2</v>
      </c>
      <c r="P99" s="112">
        <v>2</v>
      </c>
      <c r="Q99" s="31">
        <f t="shared" si="125"/>
        <v>9.4786729857819912E-3</v>
      </c>
      <c r="R99" s="33">
        <f t="shared" si="186"/>
        <v>0.2</v>
      </c>
      <c r="S99" s="24"/>
      <c r="T99" s="84">
        <v>10</v>
      </c>
      <c r="U99" s="85">
        <f t="shared" si="126"/>
        <v>1.1223344556677889E-2</v>
      </c>
      <c r="V99" s="112">
        <v>0</v>
      </c>
      <c r="W99" s="31">
        <f t="shared" si="166"/>
        <v>0</v>
      </c>
      <c r="X99" s="33">
        <f t="shared" si="145"/>
        <v>0</v>
      </c>
      <c r="Y99" s="24"/>
      <c r="Z99" s="84">
        <v>6</v>
      </c>
      <c r="AA99" s="85">
        <f t="shared" si="118"/>
        <v>5.9347181008902079E-3</v>
      </c>
      <c r="AB99" s="112">
        <v>1</v>
      </c>
      <c r="AC99" s="31">
        <f t="shared" si="119"/>
        <v>4.6511627906976744E-3</v>
      </c>
      <c r="AD99" s="33">
        <f t="shared" si="187"/>
        <v>0.16666666666666666</v>
      </c>
      <c r="AE99" s="24"/>
      <c r="AF99" s="84">
        <v>8</v>
      </c>
      <c r="AG99" s="85">
        <f t="shared" si="129"/>
        <v>8.7912087912087912E-3</v>
      </c>
      <c r="AH99" s="112">
        <v>0</v>
      </c>
      <c r="AI99" s="31">
        <f t="shared" si="130"/>
        <v>0</v>
      </c>
      <c r="AJ99" s="33">
        <f t="shared" si="172"/>
        <v>0</v>
      </c>
      <c r="AK99" s="24"/>
      <c r="AL99" s="84">
        <v>4</v>
      </c>
      <c r="AM99" s="85">
        <f t="shared" si="173"/>
        <v>4.7225501770956314E-3</v>
      </c>
      <c r="AN99" s="112">
        <v>0</v>
      </c>
      <c r="AO99" s="31">
        <f t="shared" si="174"/>
        <v>0</v>
      </c>
      <c r="AP99" s="33">
        <f t="shared" si="188"/>
        <v>0</v>
      </c>
      <c r="AQ99" s="24"/>
      <c r="AR99" s="84">
        <v>11</v>
      </c>
      <c r="AS99" s="85">
        <f t="shared" si="175"/>
        <v>1.264367816091954E-2</v>
      </c>
      <c r="AT99" s="35">
        <v>4</v>
      </c>
      <c r="AU99" s="31">
        <f t="shared" si="176"/>
        <v>1.8518518518518517E-2</v>
      </c>
      <c r="AV99" s="33">
        <f t="shared" si="177"/>
        <v>0.36363636363636365</v>
      </c>
      <c r="AW99" s="24"/>
      <c r="AX99" s="84">
        <v>8</v>
      </c>
      <c r="AY99" s="85">
        <f t="shared" si="178"/>
        <v>1.0269576379974325E-2</v>
      </c>
      <c r="AZ99" s="35">
        <v>2</v>
      </c>
      <c r="BA99" s="31">
        <f t="shared" si="179"/>
        <v>9.7087378640776691E-3</v>
      </c>
      <c r="BB99" s="33">
        <f t="shared" si="18"/>
        <v>0.25</v>
      </c>
      <c r="BC99" s="24"/>
      <c r="BD99" s="47">
        <v>4</v>
      </c>
      <c r="BE99" s="88">
        <v>5.6657223796033997E-3</v>
      </c>
      <c r="BF99" s="39"/>
      <c r="BG99" s="1"/>
      <c r="BH99" s="2"/>
      <c r="BI99" s="12"/>
      <c r="BJ99" s="77">
        <v>2</v>
      </c>
      <c r="BK99" s="88">
        <v>2.8653295128939827E-3</v>
      </c>
      <c r="BL99" s="93"/>
      <c r="BM99" s="1"/>
      <c r="BN99" s="2">
        <f>BL99/BJ99</f>
        <v>0</v>
      </c>
    </row>
    <row r="100" spans="1:66" ht="12.75" customHeight="1" x14ac:dyDescent="0.2">
      <c r="A100" s="28" t="s">
        <v>29</v>
      </c>
      <c r="B100" s="84">
        <v>18</v>
      </c>
      <c r="C100" s="85">
        <f t="shared" si="127"/>
        <v>2.1712907117008445E-2</v>
      </c>
      <c r="D100" s="112">
        <v>1</v>
      </c>
      <c r="E100" s="31">
        <f t="shared" si="128"/>
        <v>5.434782608695652E-3</v>
      </c>
      <c r="F100" s="33">
        <f t="shared" si="183"/>
        <v>5.5555555555555552E-2</v>
      </c>
      <c r="G100" s="24"/>
      <c r="H100" s="84">
        <v>25</v>
      </c>
      <c r="I100" s="85">
        <f t="shared" si="122"/>
        <v>2.7442371020856202E-2</v>
      </c>
      <c r="J100" s="112">
        <v>3</v>
      </c>
      <c r="K100" s="31">
        <f t="shared" si="123"/>
        <v>1.507537688442211E-2</v>
      </c>
      <c r="L100" s="33">
        <f t="shared" si="185"/>
        <v>0.12</v>
      </c>
      <c r="M100" s="24"/>
      <c r="N100" s="84">
        <v>32</v>
      </c>
      <c r="O100" s="85">
        <f t="shared" si="124"/>
        <v>3.6571428571428574E-2</v>
      </c>
      <c r="P100" s="112">
        <v>5</v>
      </c>
      <c r="Q100" s="31">
        <f t="shared" si="125"/>
        <v>2.3696682464454975E-2</v>
      </c>
      <c r="R100" s="33">
        <f t="shared" si="186"/>
        <v>0.15625</v>
      </c>
      <c r="S100" s="24"/>
      <c r="T100" s="84">
        <v>14</v>
      </c>
      <c r="U100" s="85">
        <f t="shared" si="126"/>
        <v>1.5712682379349047E-2</v>
      </c>
      <c r="V100" s="112">
        <v>1</v>
      </c>
      <c r="W100" s="31">
        <f t="shared" si="166"/>
        <v>5.1546391752577319E-3</v>
      </c>
      <c r="X100" s="33">
        <f t="shared" si="145"/>
        <v>7.1428571428571425E-2</v>
      </c>
      <c r="Y100" s="24"/>
      <c r="Z100" s="84">
        <v>18</v>
      </c>
      <c r="AA100" s="85">
        <f t="shared" si="118"/>
        <v>1.7804154302670624E-2</v>
      </c>
      <c r="AB100" s="112">
        <v>5</v>
      </c>
      <c r="AC100" s="31">
        <f t="shared" si="119"/>
        <v>2.3255813953488372E-2</v>
      </c>
      <c r="AD100" s="33">
        <f t="shared" si="187"/>
        <v>0.27777777777777779</v>
      </c>
      <c r="AE100" s="24"/>
      <c r="AF100" s="84">
        <v>25</v>
      </c>
      <c r="AG100" s="85">
        <f t="shared" si="129"/>
        <v>2.7472527472527472E-2</v>
      </c>
      <c r="AH100" s="112">
        <v>3</v>
      </c>
      <c r="AI100" s="31">
        <f t="shared" si="130"/>
        <v>1.6042780748663103E-2</v>
      </c>
      <c r="AJ100" s="33">
        <f t="shared" si="172"/>
        <v>0.12</v>
      </c>
      <c r="AK100" s="24"/>
      <c r="AL100" s="84">
        <v>23</v>
      </c>
      <c r="AM100" s="85">
        <f t="shared" si="173"/>
        <v>2.7154663518299881E-2</v>
      </c>
      <c r="AN100" s="112">
        <v>6</v>
      </c>
      <c r="AO100" s="31">
        <f t="shared" si="174"/>
        <v>2.7649769585253458E-2</v>
      </c>
      <c r="AP100" s="33">
        <f t="shared" si="188"/>
        <v>0.2608695652173913</v>
      </c>
      <c r="AQ100" s="24"/>
      <c r="AR100" s="84">
        <v>14</v>
      </c>
      <c r="AS100" s="85">
        <f t="shared" si="175"/>
        <v>1.6091954022988506E-2</v>
      </c>
      <c r="AT100" s="35">
        <v>5</v>
      </c>
      <c r="AU100" s="31">
        <f t="shared" si="176"/>
        <v>2.3148148148148147E-2</v>
      </c>
      <c r="AV100" s="33">
        <f t="shared" si="177"/>
        <v>0.35714285714285715</v>
      </c>
      <c r="AW100" s="24"/>
      <c r="AX100" s="84">
        <v>13</v>
      </c>
      <c r="AY100" s="85">
        <f t="shared" si="178"/>
        <v>1.668806161745828E-2</v>
      </c>
      <c r="AZ100" s="35">
        <v>3</v>
      </c>
      <c r="BA100" s="31">
        <f t="shared" si="179"/>
        <v>1.4563106796116505E-2</v>
      </c>
      <c r="BB100" s="33">
        <f t="shared" si="18"/>
        <v>0.23076923076923078</v>
      </c>
      <c r="BC100" s="24"/>
      <c r="BD100" s="47">
        <v>11</v>
      </c>
      <c r="BE100" s="88">
        <v>1.5580736543909348E-2</v>
      </c>
      <c r="BF100" s="20">
        <v>3</v>
      </c>
      <c r="BG100" s="1">
        <v>1.9108280254777069E-2</v>
      </c>
      <c r="BH100" s="2">
        <f>BF100/BD100</f>
        <v>0.27272727272727271</v>
      </c>
      <c r="BI100" s="12"/>
      <c r="BJ100" s="77">
        <v>26</v>
      </c>
      <c r="BK100" s="88">
        <v>3.7248999999999997E-2</v>
      </c>
      <c r="BL100" s="93">
        <v>1</v>
      </c>
      <c r="BM100" s="1">
        <v>5.1020408163265311E-3</v>
      </c>
      <c r="BN100" s="2">
        <f>BL100/BJ100</f>
        <v>3.8461538461538464E-2</v>
      </c>
    </row>
    <row r="101" spans="1:66" x14ac:dyDescent="0.2">
      <c r="A101" s="28" t="s">
        <v>47</v>
      </c>
      <c r="B101" s="84">
        <v>1</v>
      </c>
      <c r="C101" s="85">
        <f t="shared" si="127"/>
        <v>1.2062726176115801E-3</v>
      </c>
      <c r="D101" s="112">
        <v>1</v>
      </c>
      <c r="E101" s="31">
        <f t="shared" si="128"/>
        <v>5.434782608695652E-3</v>
      </c>
      <c r="F101" s="33">
        <f t="shared" si="183"/>
        <v>1</v>
      </c>
      <c r="G101" s="24"/>
      <c r="H101" s="84"/>
      <c r="I101" s="85">
        <f t="shared" si="122"/>
        <v>0</v>
      </c>
      <c r="J101" s="112"/>
      <c r="K101" s="31">
        <f t="shared" si="123"/>
        <v>0</v>
      </c>
      <c r="L101" s="33"/>
      <c r="M101" s="24"/>
      <c r="N101" s="84"/>
      <c r="O101" s="85">
        <f t="shared" si="124"/>
        <v>0</v>
      </c>
      <c r="P101" s="112"/>
      <c r="Q101" s="31">
        <f t="shared" si="125"/>
        <v>0</v>
      </c>
      <c r="R101" s="33"/>
      <c r="S101" s="24"/>
      <c r="T101" s="84">
        <v>1</v>
      </c>
      <c r="U101" s="85">
        <f t="shared" si="126"/>
        <v>1.1223344556677891E-3</v>
      </c>
      <c r="V101" s="112">
        <v>0</v>
      </c>
      <c r="W101" s="31">
        <f t="shared" si="166"/>
        <v>0</v>
      </c>
      <c r="X101" s="33">
        <f t="shared" si="145"/>
        <v>0</v>
      </c>
      <c r="Y101" s="24"/>
      <c r="Z101" s="84"/>
      <c r="AA101" s="85">
        <f t="shared" si="118"/>
        <v>0</v>
      </c>
      <c r="AB101" s="112"/>
      <c r="AC101" s="31">
        <f t="shared" si="119"/>
        <v>0</v>
      </c>
      <c r="AD101" s="33"/>
      <c r="AE101" s="24"/>
      <c r="AF101" s="84">
        <v>2</v>
      </c>
      <c r="AG101" s="85">
        <f t="shared" si="129"/>
        <v>2.1978021978021978E-3</v>
      </c>
      <c r="AH101" s="112">
        <v>0</v>
      </c>
      <c r="AI101" s="31">
        <f t="shared" si="130"/>
        <v>0</v>
      </c>
      <c r="AJ101" s="33">
        <f t="shared" si="172"/>
        <v>0</v>
      </c>
      <c r="AK101" s="24"/>
      <c r="AL101" s="84">
        <v>3</v>
      </c>
      <c r="AM101" s="85">
        <f t="shared" si="173"/>
        <v>3.5419126328217238E-3</v>
      </c>
      <c r="AN101" s="112">
        <v>1</v>
      </c>
      <c r="AO101" s="31">
        <f t="shared" si="174"/>
        <v>4.608294930875576E-3</v>
      </c>
      <c r="AP101" s="33">
        <f t="shared" si="188"/>
        <v>0.33333333333333331</v>
      </c>
      <c r="AQ101" s="24"/>
      <c r="AR101" s="84"/>
      <c r="AS101" s="85">
        <f t="shared" si="175"/>
        <v>0</v>
      </c>
      <c r="AT101" s="35"/>
      <c r="AU101" s="31">
        <f t="shared" si="176"/>
        <v>0</v>
      </c>
      <c r="AV101" s="33"/>
      <c r="AW101" s="24"/>
      <c r="AX101" s="84">
        <v>2</v>
      </c>
      <c r="AY101" s="85">
        <f t="shared" si="178"/>
        <v>2.5673940949935813E-3</v>
      </c>
      <c r="AZ101" s="35">
        <v>1</v>
      </c>
      <c r="BA101" s="31">
        <f t="shared" si="179"/>
        <v>4.8543689320388345E-3</v>
      </c>
      <c r="BB101" s="33">
        <f t="shared" si="18"/>
        <v>0.5</v>
      </c>
      <c r="BC101" s="24"/>
      <c r="BD101" s="47">
        <v>1</v>
      </c>
      <c r="BE101" s="88">
        <v>1.4164305949008499E-3</v>
      </c>
      <c r="BF101" s="39"/>
      <c r="BG101" s="1"/>
      <c r="BH101" s="2"/>
      <c r="BI101" s="12"/>
      <c r="BJ101" s="77">
        <v>1</v>
      </c>
      <c r="BK101" s="88">
        <v>1.4326647564469914E-3</v>
      </c>
      <c r="BL101" s="93">
        <v>1</v>
      </c>
      <c r="BM101" s="1">
        <v>5.1020408163265311E-3</v>
      </c>
      <c r="BN101" s="2">
        <f>BL101/BJ101</f>
        <v>1</v>
      </c>
    </row>
    <row r="102" spans="1:66" s="149" customFormat="1" x14ac:dyDescent="0.2">
      <c r="A102" s="163" t="s">
        <v>65</v>
      </c>
      <c r="B102" s="132">
        <f>SUM(B99:B101)</f>
        <v>30</v>
      </c>
      <c r="C102" s="133">
        <f t="shared" si="127"/>
        <v>3.6188178528347409E-2</v>
      </c>
      <c r="D102" s="134">
        <f>SUM(D99:D101)</f>
        <v>5</v>
      </c>
      <c r="E102" s="135">
        <f t="shared" si="128"/>
        <v>2.717391304347826E-2</v>
      </c>
      <c r="F102" s="136">
        <f t="shared" ref="F102:F110" si="195">D102/B102</f>
        <v>0.16666666666666666</v>
      </c>
      <c r="G102" s="137"/>
      <c r="H102" s="132">
        <f>SUM(H99:H101)</f>
        <v>36</v>
      </c>
      <c r="I102" s="133">
        <f t="shared" si="122"/>
        <v>3.951701427003293E-2</v>
      </c>
      <c r="J102" s="134">
        <f>SUM(J99:J101)</f>
        <v>6</v>
      </c>
      <c r="K102" s="135">
        <f t="shared" si="123"/>
        <v>3.015075376884422E-2</v>
      </c>
      <c r="L102" s="136">
        <f t="shared" ref="L102:L109" si="196">J102/H102</f>
        <v>0.16666666666666666</v>
      </c>
      <c r="M102" s="137"/>
      <c r="N102" s="132">
        <f>SUM(N99:N101)</f>
        <v>42</v>
      </c>
      <c r="O102" s="133">
        <f t="shared" si="124"/>
        <v>4.8000000000000001E-2</v>
      </c>
      <c r="P102" s="134">
        <f>SUM(P99:P101)</f>
        <v>7</v>
      </c>
      <c r="Q102" s="135">
        <f t="shared" si="125"/>
        <v>3.3175355450236969E-2</v>
      </c>
      <c r="R102" s="136">
        <f t="shared" si="186"/>
        <v>0.16666666666666666</v>
      </c>
      <c r="S102" s="137"/>
      <c r="T102" s="132">
        <f>SUM(T99:T101)</f>
        <v>25</v>
      </c>
      <c r="U102" s="133">
        <f t="shared" si="126"/>
        <v>2.8058361391694726E-2</v>
      </c>
      <c r="V102" s="134">
        <f>SUM(V99:V101)</f>
        <v>1</v>
      </c>
      <c r="W102" s="135">
        <f t="shared" si="166"/>
        <v>5.1546391752577319E-3</v>
      </c>
      <c r="X102" s="136">
        <f t="shared" si="145"/>
        <v>0.04</v>
      </c>
      <c r="Y102" s="137"/>
      <c r="Z102" s="132">
        <f>SUM(Z99:Z101)</f>
        <v>24</v>
      </c>
      <c r="AA102" s="133">
        <f t="shared" si="118"/>
        <v>2.3738872403560832E-2</v>
      </c>
      <c r="AB102" s="134">
        <f>SUM(AB99:AB101)</f>
        <v>6</v>
      </c>
      <c r="AC102" s="135">
        <f t="shared" si="119"/>
        <v>2.7906976744186046E-2</v>
      </c>
      <c r="AD102" s="136">
        <f t="shared" si="187"/>
        <v>0.25</v>
      </c>
      <c r="AE102" s="137"/>
      <c r="AF102" s="132">
        <f>SUM(AF99:AF101)</f>
        <v>35</v>
      </c>
      <c r="AG102" s="133">
        <f t="shared" si="129"/>
        <v>3.8461538461538464E-2</v>
      </c>
      <c r="AH102" s="134">
        <f>SUM(AH99:AH101)</f>
        <v>3</v>
      </c>
      <c r="AI102" s="135">
        <f t="shared" si="130"/>
        <v>1.6042780748663103E-2</v>
      </c>
      <c r="AJ102" s="136">
        <f t="shared" si="172"/>
        <v>8.5714285714285715E-2</v>
      </c>
      <c r="AK102" s="137"/>
      <c r="AL102" s="132">
        <f>SUM(AL99:AL101)</f>
        <v>30</v>
      </c>
      <c r="AM102" s="133">
        <f t="shared" si="173"/>
        <v>3.541912632821724E-2</v>
      </c>
      <c r="AN102" s="134">
        <f>SUM(AN99:AN101)</f>
        <v>7</v>
      </c>
      <c r="AO102" s="135">
        <f t="shared" si="174"/>
        <v>3.2258064516129031E-2</v>
      </c>
      <c r="AP102" s="136">
        <f t="shared" ref="AP102:AP123" si="197">AN102/AL102</f>
        <v>0.23333333333333334</v>
      </c>
      <c r="AQ102" s="137"/>
      <c r="AR102" s="132">
        <f>SUM(AR99:AR101)</f>
        <v>25</v>
      </c>
      <c r="AS102" s="133">
        <f t="shared" si="175"/>
        <v>2.8735632183908046E-2</v>
      </c>
      <c r="AT102" s="138">
        <f>SUM(AT99:AT101)</f>
        <v>9</v>
      </c>
      <c r="AU102" s="135">
        <f t="shared" si="176"/>
        <v>4.1666666666666664E-2</v>
      </c>
      <c r="AV102" s="136">
        <f t="shared" si="177"/>
        <v>0.36</v>
      </c>
      <c r="AW102" s="137"/>
      <c r="AX102" s="132">
        <f>SUM(AX99:AX101)</f>
        <v>23</v>
      </c>
      <c r="AY102" s="133">
        <f t="shared" si="178"/>
        <v>2.9525032092426188E-2</v>
      </c>
      <c r="AZ102" s="138">
        <f>SUM(AZ99:AZ101)</f>
        <v>6</v>
      </c>
      <c r="BA102" s="135">
        <f t="shared" si="179"/>
        <v>2.9126213592233011E-2</v>
      </c>
      <c r="BB102" s="136">
        <f t="shared" si="18"/>
        <v>0.2608695652173913</v>
      </c>
      <c r="BC102" s="137"/>
      <c r="BD102" s="139">
        <f>SUM(BD99:BD101)</f>
        <v>16</v>
      </c>
      <c r="BE102" s="140">
        <f t="shared" ref="BE102:BG102" si="198">SUM(BE99:BE101)</f>
        <v>2.2662889518413599E-2</v>
      </c>
      <c r="BF102" s="147">
        <f t="shared" si="198"/>
        <v>3</v>
      </c>
      <c r="BG102" s="142">
        <f t="shared" si="198"/>
        <v>1.9108280254777069E-2</v>
      </c>
      <c r="BH102" s="143">
        <f t="shared" ref="BH102" si="199">BF102/BD102</f>
        <v>0.1875</v>
      </c>
      <c r="BI102" s="144"/>
      <c r="BJ102" s="145">
        <f>SUM(BJ99:BJ101)</f>
        <v>29</v>
      </c>
      <c r="BK102" s="146">
        <f t="shared" ref="BK102:BM102" si="200">SUM(BK99:BK101)</f>
        <v>4.154699426934097E-2</v>
      </c>
      <c r="BL102" s="162">
        <f t="shared" si="200"/>
        <v>2</v>
      </c>
      <c r="BM102" s="164">
        <f t="shared" si="200"/>
        <v>1.0204081632653062E-2</v>
      </c>
      <c r="BN102" s="143">
        <f t="shared" ref="BN102:BN105" si="201">BL102/BJ102</f>
        <v>6.8965517241379309E-2</v>
      </c>
    </row>
    <row r="103" spans="1:66" x14ac:dyDescent="0.2">
      <c r="A103" s="28" t="s">
        <v>30</v>
      </c>
      <c r="B103" s="84">
        <v>88</v>
      </c>
      <c r="C103" s="85">
        <f t="shared" si="127"/>
        <v>0.10615199034981906</v>
      </c>
      <c r="D103" s="112">
        <v>28</v>
      </c>
      <c r="E103" s="31">
        <f t="shared" si="128"/>
        <v>0.15217391304347827</v>
      </c>
      <c r="F103" s="33">
        <f t="shared" si="195"/>
        <v>0.31818181818181818</v>
      </c>
      <c r="G103" s="24"/>
      <c r="H103" s="84">
        <v>110</v>
      </c>
      <c r="I103" s="85">
        <f t="shared" ref="I103:I123" si="202">H103/$H$123</f>
        <v>0.12074643249176729</v>
      </c>
      <c r="J103" s="112">
        <v>31</v>
      </c>
      <c r="K103" s="31">
        <f t="shared" ref="K103:K123" si="203">J103/$J$123</f>
        <v>0.15577889447236182</v>
      </c>
      <c r="L103" s="33">
        <f t="shared" si="196"/>
        <v>0.2818181818181818</v>
      </c>
      <c r="M103" s="24"/>
      <c r="N103" s="84">
        <v>95</v>
      </c>
      <c r="O103" s="85">
        <f t="shared" ref="O103:O111" si="204">N103/$N$123</f>
        <v>0.10857142857142857</v>
      </c>
      <c r="P103" s="112">
        <v>31</v>
      </c>
      <c r="Q103" s="31">
        <f t="shared" ref="Q103:Q111" si="205">P103/$P$123</f>
        <v>0.14691943127962084</v>
      </c>
      <c r="R103" s="33">
        <f t="shared" si="186"/>
        <v>0.32631578947368423</v>
      </c>
      <c r="S103" s="24"/>
      <c r="T103" s="84">
        <v>111</v>
      </c>
      <c r="U103" s="85">
        <f t="shared" ref="U103:U111" si="206">T103/$T$123</f>
        <v>0.12457912457912458</v>
      </c>
      <c r="V103" s="112">
        <v>28</v>
      </c>
      <c r="W103" s="31">
        <f t="shared" si="166"/>
        <v>0.14432989690721648</v>
      </c>
      <c r="X103" s="33">
        <f t="shared" si="145"/>
        <v>0.25225225225225223</v>
      </c>
      <c r="Y103" s="24"/>
      <c r="Z103" s="84">
        <v>111</v>
      </c>
      <c r="AA103" s="85">
        <f t="shared" si="118"/>
        <v>0.10979228486646884</v>
      </c>
      <c r="AB103" s="112">
        <v>28</v>
      </c>
      <c r="AC103" s="31">
        <f t="shared" si="119"/>
        <v>0.13023255813953488</v>
      </c>
      <c r="AD103" s="33">
        <f t="shared" si="187"/>
        <v>0.25225225225225223</v>
      </c>
      <c r="AE103" s="24"/>
      <c r="AF103" s="84">
        <v>90</v>
      </c>
      <c r="AG103" s="85">
        <f t="shared" si="129"/>
        <v>9.8901098901098897E-2</v>
      </c>
      <c r="AH103" s="112">
        <v>20</v>
      </c>
      <c r="AI103" s="31">
        <f t="shared" si="130"/>
        <v>0.10695187165775401</v>
      </c>
      <c r="AJ103" s="33">
        <f t="shared" si="172"/>
        <v>0.22222222222222221</v>
      </c>
      <c r="AK103" s="24"/>
      <c r="AL103" s="84">
        <v>116</v>
      </c>
      <c r="AM103" s="85">
        <f t="shared" si="173"/>
        <v>0.13695395513577333</v>
      </c>
      <c r="AN103" s="112">
        <v>37</v>
      </c>
      <c r="AO103" s="31">
        <f t="shared" si="174"/>
        <v>0.17050691244239632</v>
      </c>
      <c r="AP103" s="33">
        <f t="shared" si="197"/>
        <v>0.31896551724137934</v>
      </c>
      <c r="AQ103" s="24"/>
      <c r="AR103" s="84">
        <v>85</v>
      </c>
      <c r="AS103" s="85">
        <f t="shared" si="175"/>
        <v>9.7701149425287362E-2</v>
      </c>
      <c r="AT103" s="35">
        <v>20</v>
      </c>
      <c r="AU103" s="31">
        <f t="shared" si="176"/>
        <v>9.2592592592592587E-2</v>
      </c>
      <c r="AV103" s="33">
        <f t="shared" si="177"/>
        <v>0.23529411764705882</v>
      </c>
      <c r="AW103" s="24"/>
      <c r="AX103" s="84">
        <v>104</v>
      </c>
      <c r="AY103" s="85">
        <f t="shared" si="178"/>
        <v>0.13350449293966624</v>
      </c>
      <c r="AZ103" s="35">
        <v>31</v>
      </c>
      <c r="BA103" s="31">
        <f t="shared" si="179"/>
        <v>0.15048543689320387</v>
      </c>
      <c r="BB103" s="33">
        <f t="shared" si="18"/>
        <v>0.29807692307692307</v>
      </c>
      <c r="BC103" s="24"/>
      <c r="BD103" s="47">
        <v>76</v>
      </c>
      <c r="BE103" s="88">
        <v>0.1076487252124646</v>
      </c>
      <c r="BF103" s="20">
        <v>16</v>
      </c>
      <c r="BG103" s="1">
        <v>0.1019108280254777</v>
      </c>
      <c r="BH103" s="2">
        <f>BF103/BD103</f>
        <v>0.21052631578947367</v>
      </c>
      <c r="BI103" s="12"/>
      <c r="BJ103" s="77">
        <v>78</v>
      </c>
      <c r="BK103" s="88">
        <v>0.11174785100286533</v>
      </c>
      <c r="BL103" s="93">
        <v>25</v>
      </c>
      <c r="BM103" s="1">
        <v>0.12755102040816327</v>
      </c>
      <c r="BN103" s="2">
        <f t="shared" si="201"/>
        <v>0.32051282051282054</v>
      </c>
    </row>
    <row r="104" spans="1:66" x14ac:dyDescent="0.2">
      <c r="A104" s="28" t="s">
        <v>31</v>
      </c>
      <c r="B104" s="84">
        <v>28</v>
      </c>
      <c r="C104" s="85">
        <f t="shared" si="127"/>
        <v>3.3775633293124246E-2</v>
      </c>
      <c r="D104" s="112">
        <v>4</v>
      </c>
      <c r="E104" s="31">
        <f t="shared" si="128"/>
        <v>2.1739130434782608E-2</v>
      </c>
      <c r="F104" s="33">
        <f t="shared" si="195"/>
        <v>0.14285714285714285</v>
      </c>
      <c r="G104" s="24"/>
      <c r="H104" s="84">
        <v>23</v>
      </c>
      <c r="I104" s="85">
        <f t="shared" si="202"/>
        <v>2.5246981339187707E-2</v>
      </c>
      <c r="J104" s="112">
        <v>2</v>
      </c>
      <c r="K104" s="31">
        <f t="shared" si="203"/>
        <v>1.0050251256281407E-2</v>
      </c>
      <c r="L104" s="33">
        <f t="shared" si="196"/>
        <v>8.6956521739130432E-2</v>
      </c>
      <c r="M104" s="24"/>
      <c r="N104" s="84">
        <v>39</v>
      </c>
      <c r="O104" s="85">
        <f t="shared" si="204"/>
        <v>4.4571428571428574E-2</v>
      </c>
      <c r="P104" s="112">
        <v>13</v>
      </c>
      <c r="Q104" s="31">
        <f t="shared" si="205"/>
        <v>6.1611374407582936E-2</v>
      </c>
      <c r="R104" s="33">
        <f t="shared" si="186"/>
        <v>0.33333333333333331</v>
      </c>
      <c r="S104" s="24"/>
      <c r="T104" s="84">
        <v>32</v>
      </c>
      <c r="U104" s="85">
        <f t="shared" si="206"/>
        <v>3.5914702581369251E-2</v>
      </c>
      <c r="V104" s="112">
        <v>8</v>
      </c>
      <c r="W104" s="31">
        <f t="shared" si="166"/>
        <v>4.1237113402061855E-2</v>
      </c>
      <c r="X104" s="33">
        <f t="shared" si="145"/>
        <v>0.25</v>
      </c>
      <c r="Y104" s="24"/>
      <c r="Z104" s="84">
        <v>27</v>
      </c>
      <c r="AA104" s="85">
        <f t="shared" si="118"/>
        <v>2.6706231454005934E-2</v>
      </c>
      <c r="AB104" s="112">
        <v>7</v>
      </c>
      <c r="AC104" s="31">
        <f t="shared" si="119"/>
        <v>3.255813953488372E-2</v>
      </c>
      <c r="AD104" s="33">
        <f t="shared" si="187"/>
        <v>0.25925925925925924</v>
      </c>
      <c r="AE104" s="24"/>
      <c r="AF104" s="84">
        <v>30</v>
      </c>
      <c r="AG104" s="85">
        <f t="shared" si="129"/>
        <v>3.2967032967032968E-2</v>
      </c>
      <c r="AH104" s="112">
        <v>3</v>
      </c>
      <c r="AI104" s="31">
        <f t="shared" si="130"/>
        <v>1.6042780748663103E-2</v>
      </c>
      <c r="AJ104" s="33">
        <f t="shared" si="172"/>
        <v>0.1</v>
      </c>
      <c r="AK104" s="24"/>
      <c r="AL104" s="84">
        <v>33</v>
      </c>
      <c r="AM104" s="85">
        <f t="shared" si="173"/>
        <v>3.896103896103896E-2</v>
      </c>
      <c r="AN104" s="112">
        <v>10</v>
      </c>
      <c r="AO104" s="31">
        <f t="shared" si="174"/>
        <v>4.6082949308755762E-2</v>
      </c>
      <c r="AP104" s="33">
        <f t="shared" si="197"/>
        <v>0.30303030303030304</v>
      </c>
      <c r="AQ104" s="24"/>
      <c r="AR104" s="84">
        <v>27</v>
      </c>
      <c r="AS104" s="85">
        <f t="shared" si="175"/>
        <v>3.1034482758620689E-2</v>
      </c>
      <c r="AT104" s="35">
        <v>7</v>
      </c>
      <c r="AU104" s="31">
        <f t="shared" si="176"/>
        <v>3.2407407407407406E-2</v>
      </c>
      <c r="AV104" s="33">
        <f t="shared" si="177"/>
        <v>0.25925925925925924</v>
      </c>
      <c r="AW104" s="24"/>
      <c r="AX104" s="84">
        <v>26</v>
      </c>
      <c r="AY104" s="85">
        <f t="shared" si="178"/>
        <v>3.3376123234916559E-2</v>
      </c>
      <c r="AZ104" s="35">
        <v>5</v>
      </c>
      <c r="BA104" s="31">
        <f t="shared" si="179"/>
        <v>2.4271844660194174E-2</v>
      </c>
      <c r="BB104" s="33">
        <f t="shared" ref="BB104:BB123" si="207">AZ104/AX104</f>
        <v>0.19230769230769232</v>
      </c>
      <c r="BC104" s="24"/>
      <c r="BD104" s="47">
        <v>32</v>
      </c>
      <c r="BE104" s="88">
        <v>4.5325779036827198E-2</v>
      </c>
      <c r="BF104" s="20">
        <v>9</v>
      </c>
      <c r="BG104" s="1">
        <v>5.7324840764331204E-2</v>
      </c>
      <c r="BH104" s="2">
        <f>BF104/BD104</f>
        <v>0.28125</v>
      </c>
      <c r="BI104" s="12"/>
      <c r="BJ104" s="77">
        <v>31</v>
      </c>
      <c r="BK104" s="88">
        <v>4.4412607449856728E-2</v>
      </c>
      <c r="BL104" s="93">
        <v>7</v>
      </c>
      <c r="BM104" s="1">
        <v>3.5714285714285719E-2</v>
      </c>
      <c r="BN104" s="2">
        <f t="shared" si="201"/>
        <v>0.22580645161290322</v>
      </c>
    </row>
    <row r="105" spans="1:66" x14ac:dyDescent="0.2">
      <c r="A105" s="28" t="s">
        <v>32</v>
      </c>
      <c r="B105" s="84">
        <v>20</v>
      </c>
      <c r="C105" s="85">
        <f t="shared" si="127"/>
        <v>2.4125452352231604E-2</v>
      </c>
      <c r="D105" s="112">
        <v>9</v>
      </c>
      <c r="E105" s="31">
        <f t="shared" si="128"/>
        <v>4.8913043478260872E-2</v>
      </c>
      <c r="F105" s="33">
        <f t="shared" si="195"/>
        <v>0.45</v>
      </c>
      <c r="G105" s="24"/>
      <c r="H105" s="84">
        <v>22</v>
      </c>
      <c r="I105" s="85">
        <f t="shared" si="202"/>
        <v>2.4149286498353458E-2</v>
      </c>
      <c r="J105" s="112">
        <v>3</v>
      </c>
      <c r="K105" s="31">
        <f t="shared" si="203"/>
        <v>1.507537688442211E-2</v>
      </c>
      <c r="L105" s="33">
        <f t="shared" si="196"/>
        <v>0.13636363636363635</v>
      </c>
      <c r="M105" s="24"/>
      <c r="N105" s="84">
        <v>20</v>
      </c>
      <c r="O105" s="85">
        <f t="shared" si="204"/>
        <v>2.2857142857142857E-2</v>
      </c>
      <c r="P105" s="112">
        <v>3</v>
      </c>
      <c r="Q105" s="31">
        <f t="shared" si="205"/>
        <v>1.4218009478672985E-2</v>
      </c>
      <c r="R105" s="33">
        <f t="shared" si="186"/>
        <v>0.15</v>
      </c>
      <c r="S105" s="24"/>
      <c r="T105" s="84">
        <v>20</v>
      </c>
      <c r="U105" s="85">
        <f t="shared" si="206"/>
        <v>2.2446689113355778E-2</v>
      </c>
      <c r="V105" s="112">
        <v>5</v>
      </c>
      <c r="W105" s="31">
        <f t="shared" si="166"/>
        <v>2.5773195876288658E-2</v>
      </c>
      <c r="X105" s="33">
        <f t="shared" si="145"/>
        <v>0.25</v>
      </c>
      <c r="Y105" s="24"/>
      <c r="Z105" s="84">
        <v>18</v>
      </c>
      <c r="AA105" s="85">
        <f t="shared" si="118"/>
        <v>1.7804154302670624E-2</v>
      </c>
      <c r="AB105" s="112">
        <v>9</v>
      </c>
      <c r="AC105" s="31">
        <f t="shared" si="119"/>
        <v>4.1860465116279069E-2</v>
      </c>
      <c r="AD105" s="33">
        <f t="shared" si="187"/>
        <v>0.5</v>
      </c>
      <c r="AE105" s="24"/>
      <c r="AF105" s="84">
        <v>25</v>
      </c>
      <c r="AG105" s="85">
        <f t="shared" si="129"/>
        <v>2.7472527472527472E-2</v>
      </c>
      <c r="AH105" s="112">
        <v>5</v>
      </c>
      <c r="AI105" s="31">
        <f t="shared" si="130"/>
        <v>2.6737967914438502E-2</v>
      </c>
      <c r="AJ105" s="33">
        <f t="shared" si="172"/>
        <v>0.2</v>
      </c>
      <c r="AK105" s="24"/>
      <c r="AL105" s="84">
        <v>27</v>
      </c>
      <c r="AM105" s="85">
        <f t="shared" si="173"/>
        <v>3.1877213695395513E-2</v>
      </c>
      <c r="AN105" s="112">
        <v>5</v>
      </c>
      <c r="AO105" s="31">
        <f t="shared" si="174"/>
        <v>2.3041474654377881E-2</v>
      </c>
      <c r="AP105" s="33">
        <f t="shared" si="197"/>
        <v>0.18518518518518517</v>
      </c>
      <c r="AQ105" s="24"/>
      <c r="AR105" s="84">
        <v>40</v>
      </c>
      <c r="AS105" s="85">
        <f t="shared" si="175"/>
        <v>4.5977011494252873E-2</v>
      </c>
      <c r="AT105" s="35">
        <v>11</v>
      </c>
      <c r="AU105" s="31">
        <f t="shared" si="176"/>
        <v>5.0925925925925923E-2</v>
      </c>
      <c r="AV105" s="33">
        <f t="shared" si="177"/>
        <v>0.27500000000000002</v>
      </c>
      <c r="AW105" s="24"/>
      <c r="AX105" s="84">
        <v>26</v>
      </c>
      <c r="AY105" s="85">
        <f t="shared" si="178"/>
        <v>3.3376123234916559E-2</v>
      </c>
      <c r="AZ105" s="35">
        <v>11</v>
      </c>
      <c r="BA105" s="31">
        <f t="shared" si="179"/>
        <v>5.3398058252427182E-2</v>
      </c>
      <c r="BB105" s="33">
        <f t="shared" si="207"/>
        <v>0.42307692307692307</v>
      </c>
      <c r="BC105" s="24"/>
      <c r="BD105" s="47">
        <v>32</v>
      </c>
      <c r="BE105" s="88">
        <v>4.5325779036827198E-2</v>
      </c>
      <c r="BF105" s="20">
        <v>8</v>
      </c>
      <c r="BG105" s="1">
        <v>5.0955414012738849E-2</v>
      </c>
      <c r="BH105" s="2">
        <f>BF105/BD105</f>
        <v>0.25</v>
      </c>
      <c r="BI105" s="12"/>
      <c r="BJ105" s="77">
        <v>27</v>
      </c>
      <c r="BK105" s="88">
        <v>3.8682000000000001E-2</v>
      </c>
      <c r="BL105" s="93">
        <v>7</v>
      </c>
      <c r="BM105" s="1">
        <v>3.5714285714285719E-2</v>
      </c>
      <c r="BN105" s="2">
        <f t="shared" si="201"/>
        <v>0.25925925925925924</v>
      </c>
    </row>
    <row r="106" spans="1:66" ht="13.5" customHeight="1" x14ac:dyDescent="0.2">
      <c r="A106" s="28" t="s">
        <v>33</v>
      </c>
      <c r="B106" s="84">
        <v>1</v>
      </c>
      <c r="C106" s="85">
        <f t="shared" si="127"/>
        <v>1.2062726176115801E-3</v>
      </c>
      <c r="D106" s="112">
        <v>0</v>
      </c>
      <c r="E106" s="31">
        <f t="shared" si="128"/>
        <v>0</v>
      </c>
      <c r="F106" s="33">
        <f t="shared" si="195"/>
        <v>0</v>
      </c>
      <c r="G106" s="24"/>
      <c r="H106" s="84">
        <v>1</v>
      </c>
      <c r="I106" s="85">
        <f t="shared" si="202"/>
        <v>1.0976948408342481E-3</v>
      </c>
      <c r="J106" s="112"/>
      <c r="K106" s="31">
        <f t="shared" si="203"/>
        <v>0</v>
      </c>
      <c r="L106" s="33">
        <f t="shared" si="196"/>
        <v>0</v>
      </c>
      <c r="M106" s="24"/>
      <c r="N106" s="84">
        <v>2</v>
      </c>
      <c r="O106" s="85">
        <f t="shared" si="204"/>
        <v>2.2857142857142859E-3</v>
      </c>
      <c r="P106" s="112"/>
      <c r="Q106" s="31">
        <f t="shared" si="205"/>
        <v>0</v>
      </c>
      <c r="R106" s="33">
        <f t="shared" si="186"/>
        <v>0</v>
      </c>
      <c r="S106" s="24"/>
      <c r="T106" s="84">
        <v>1</v>
      </c>
      <c r="U106" s="85">
        <f t="shared" si="206"/>
        <v>1.1223344556677891E-3</v>
      </c>
      <c r="V106" s="112">
        <v>0</v>
      </c>
      <c r="W106" s="31">
        <f t="shared" si="166"/>
        <v>0</v>
      </c>
      <c r="X106" s="33">
        <f t="shared" si="145"/>
        <v>0</v>
      </c>
      <c r="Y106" s="24"/>
      <c r="Z106" s="84">
        <v>4</v>
      </c>
      <c r="AA106" s="85">
        <f t="shared" si="118"/>
        <v>3.956478733926805E-3</v>
      </c>
      <c r="AB106" s="112"/>
      <c r="AC106" s="31">
        <f t="shared" si="119"/>
        <v>0</v>
      </c>
      <c r="AD106" s="33">
        <f t="shared" si="187"/>
        <v>0</v>
      </c>
      <c r="AE106" s="24"/>
      <c r="AF106" s="84">
        <v>5</v>
      </c>
      <c r="AG106" s="85">
        <f t="shared" si="129"/>
        <v>5.4945054945054949E-3</v>
      </c>
      <c r="AH106" s="112">
        <v>0</v>
      </c>
      <c r="AI106" s="31">
        <f t="shared" si="130"/>
        <v>0</v>
      </c>
      <c r="AJ106" s="33">
        <f t="shared" si="172"/>
        <v>0</v>
      </c>
      <c r="AK106" s="24"/>
      <c r="AL106" s="84">
        <v>6</v>
      </c>
      <c r="AM106" s="85">
        <f t="shared" si="173"/>
        <v>7.0838252656434475E-3</v>
      </c>
      <c r="AN106" s="112">
        <v>1</v>
      </c>
      <c r="AO106" s="31">
        <f t="shared" si="174"/>
        <v>4.608294930875576E-3</v>
      </c>
      <c r="AP106" s="33">
        <f t="shared" si="197"/>
        <v>0.16666666666666666</v>
      </c>
      <c r="AQ106" s="24"/>
      <c r="AR106" s="84">
        <v>7</v>
      </c>
      <c r="AS106" s="85">
        <f t="shared" si="175"/>
        <v>8.0459770114942528E-3</v>
      </c>
      <c r="AT106" s="35">
        <v>4</v>
      </c>
      <c r="AU106" s="31">
        <f t="shared" si="176"/>
        <v>1.8518518518518517E-2</v>
      </c>
      <c r="AV106" s="33">
        <f t="shared" si="177"/>
        <v>0.5714285714285714</v>
      </c>
      <c r="AW106" s="24"/>
      <c r="AX106" s="84">
        <v>4</v>
      </c>
      <c r="AY106" s="85">
        <f t="shared" si="178"/>
        <v>5.1347881899871627E-3</v>
      </c>
      <c r="AZ106" s="35">
        <v>2</v>
      </c>
      <c r="BA106" s="31">
        <f t="shared" si="179"/>
        <v>9.7087378640776691E-3</v>
      </c>
      <c r="BB106" s="33">
        <f t="shared" si="207"/>
        <v>0.5</v>
      </c>
      <c r="BC106" s="24"/>
      <c r="BD106" s="47">
        <v>3</v>
      </c>
      <c r="BE106" s="88">
        <v>4.24929178470255E-3</v>
      </c>
      <c r="BF106" s="20">
        <v>1</v>
      </c>
      <c r="BG106" s="1">
        <v>6.3694267515923561E-3</v>
      </c>
      <c r="BH106" s="2">
        <f>BF106/BD106</f>
        <v>0.33333333333333331</v>
      </c>
      <c r="BI106" s="12"/>
      <c r="BJ106" s="78"/>
      <c r="BK106" s="97"/>
      <c r="BL106" s="39"/>
      <c r="BM106" s="14"/>
      <c r="BN106" s="2"/>
    </row>
    <row r="107" spans="1:66" ht="13.5" customHeight="1" x14ac:dyDescent="0.2">
      <c r="A107" s="28" t="s">
        <v>34</v>
      </c>
      <c r="B107" s="84">
        <v>2</v>
      </c>
      <c r="C107" s="85">
        <f t="shared" si="127"/>
        <v>2.4125452352231603E-3</v>
      </c>
      <c r="D107" s="112">
        <v>0</v>
      </c>
      <c r="E107" s="31">
        <f t="shared" si="128"/>
        <v>0</v>
      </c>
      <c r="F107" s="33">
        <f t="shared" si="195"/>
        <v>0</v>
      </c>
      <c r="G107" s="24"/>
      <c r="H107" s="84">
        <v>1</v>
      </c>
      <c r="I107" s="85">
        <f t="shared" si="202"/>
        <v>1.0976948408342481E-3</v>
      </c>
      <c r="J107" s="112"/>
      <c r="K107" s="31">
        <f t="shared" si="203"/>
        <v>0</v>
      </c>
      <c r="L107" s="33">
        <f t="shared" si="196"/>
        <v>0</v>
      </c>
      <c r="M107" s="24"/>
      <c r="N107" s="84">
        <v>5</v>
      </c>
      <c r="O107" s="85">
        <f t="shared" si="204"/>
        <v>5.7142857142857143E-3</v>
      </c>
      <c r="P107" s="112">
        <v>1</v>
      </c>
      <c r="Q107" s="31">
        <f t="shared" si="205"/>
        <v>4.7393364928909956E-3</v>
      </c>
      <c r="R107" s="33">
        <f t="shared" si="186"/>
        <v>0.2</v>
      </c>
      <c r="S107" s="24"/>
      <c r="T107" s="84">
        <v>3</v>
      </c>
      <c r="U107" s="85">
        <f t="shared" si="206"/>
        <v>3.3670033670033669E-3</v>
      </c>
      <c r="V107" s="112">
        <v>1</v>
      </c>
      <c r="W107" s="31">
        <f t="shared" si="166"/>
        <v>5.1546391752577319E-3</v>
      </c>
      <c r="X107" s="33">
        <f t="shared" si="145"/>
        <v>0.33333333333333331</v>
      </c>
      <c r="Y107" s="24"/>
      <c r="Z107" s="84">
        <v>5</v>
      </c>
      <c r="AA107" s="85">
        <f t="shared" si="118"/>
        <v>4.945598417408506E-3</v>
      </c>
      <c r="AB107" s="112">
        <v>2</v>
      </c>
      <c r="AC107" s="31">
        <f t="shared" si="119"/>
        <v>9.3023255813953487E-3</v>
      </c>
      <c r="AD107" s="33">
        <f t="shared" si="187"/>
        <v>0.4</v>
      </c>
      <c r="AE107" s="24"/>
      <c r="AF107" s="84">
        <v>8</v>
      </c>
      <c r="AG107" s="85">
        <f t="shared" si="129"/>
        <v>8.7912087912087912E-3</v>
      </c>
      <c r="AH107" s="112">
        <v>1</v>
      </c>
      <c r="AI107" s="31">
        <f t="shared" si="130"/>
        <v>5.3475935828877002E-3</v>
      </c>
      <c r="AJ107" s="33">
        <f t="shared" si="172"/>
        <v>0.125</v>
      </c>
      <c r="AK107" s="24"/>
      <c r="AL107" s="84">
        <v>6</v>
      </c>
      <c r="AM107" s="85">
        <f t="shared" si="173"/>
        <v>7.0838252656434475E-3</v>
      </c>
      <c r="AN107" s="112">
        <v>0</v>
      </c>
      <c r="AO107" s="31">
        <f t="shared" si="174"/>
        <v>0</v>
      </c>
      <c r="AP107" s="33">
        <f t="shared" si="197"/>
        <v>0</v>
      </c>
      <c r="AQ107" s="24"/>
      <c r="AR107" s="84">
        <v>4</v>
      </c>
      <c r="AS107" s="85">
        <f t="shared" si="175"/>
        <v>4.5977011494252873E-3</v>
      </c>
      <c r="AT107" s="35">
        <v>1</v>
      </c>
      <c r="AU107" s="31">
        <f t="shared" si="176"/>
        <v>4.6296296296296294E-3</v>
      </c>
      <c r="AV107" s="33">
        <f t="shared" si="177"/>
        <v>0.25</v>
      </c>
      <c r="AW107" s="24"/>
      <c r="AX107" s="84">
        <v>8</v>
      </c>
      <c r="AY107" s="85">
        <f t="shared" si="178"/>
        <v>1.0269576379974325E-2</v>
      </c>
      <c r="AZ107" s="35">
        <v>1</v>
      </c>
      <c r="BA107" s="31">
        <f t="shared" si="179"/>
        <v>4.8543689320388345E-3</v>
      </c>
      <c r="BB107" s="33">
        <f t="shared" si="207"/>
        <v>0.125</v>
      </c>
      <c r="BC107" s="24"/>
      <c r="BD107" s="47">
        <v>6</v>
      </c>
      <c r="BE107" s="88">
        <v>8.4985835694051E-3</v>
      </c>
      <c r="BF107" s="20">
        <v>1</v>
      </c>
      <c r="BG107" s="1">
        <v>6.3694267515923561E-3</v>
      </c>
      <c r="BH107" s="2">
        <f>BF107/BD107</f>
        <v>0.16666666666666666</v>
      </c>
      <c r="BI107" s="12"/>
      <c r="BJ107" s="77">
        <v>7</v>
      </c>
      <c r="BK107" s="88">
        <v>1.0028653295128941E-2</v>
      </c>
      <c r="BL107" s="93">
        <v>1</v>
      </c>
      <c r="BM107" s="1">
        <v>5.1020408163265311E-3</v>
      </c>
      <c r="BN107" s="2">
        <f>BL107/BJ107</f>
        <v>0.14285714285714285</v>
      </c>
    </row>
    <row r="108" spans="1:66" ht="13.5" customHeight="1" x14ac:dyDescent="0.2">
      <c r="A108" s="28" t="s">
        <v>48</v>
      </c>
      <c r="B108" s="84">
        <v>2</v>
      </c>
      <c r="C108" s="85">
        <f t="shared" si="127"/>
        <v>2.4125452352231603E-3</v>
      </c>
      <c r="D108" s="112">
        <v>0</v>
      </c>
      <c r="E108" s="31">
        <f t="shared" si="128"/>
        <v>0</v>
      </c>
      <c r="F108" s="33">
        <f t="shared" si="195"/>
        <v>0</v>
      </c>
      <c r="G108" s="24"/>
      <c r="H108" s="84">
        <v>1</v>
      </c>
      <c r="I108" s="85">
        <f t="shared" si="202"/>
        <v>1.0976948408342481E-3</v>
      </c>
      <c r="J108" s="112">
        <v>1</v>
      </c>
      <c r="K108" s="31">
        <f t="shared" si="203"/>
        <v>5.0251256281407036E-3</v>
      </c>
      <c r="L108" s="33">
        <f t="shared" si="196"/>
        <v>1</v>
      </c>
      <c r="M108" s="24"/>
      <c r="N108" s="84">
        <v>5</v>
      </c>
      <c r="O108" s="85">
        <f t="shared" si="204"/>
        <v>5.7142857142857143E-3</v>
      </c>
      <c r="P108" s="112">
        <v>2</v>
      </c>
      <c r="Q108" s="31">
        <f t="shared" si="205"/>
        <v>9.4786729857819912E-3</v>
      </c>
      <c r="R108" s="33">
        <f t="shared" si="186"/>
        <v>0.4</v>
      </c>
      <c r="S108" s="24"/>
      <c r="T108" s="84">
        <v>1</v>
      </c>
      <c r="U108" s="85">
        <f t="shared" si="206"/>
        <v>1.1223344556677891E-3</v>
      </c>
      <c r="V108" s="112">
        <v>0</v>
      </c>
      <c r="W108" s="31">
        <f t="shared" si="166"/>
        <v>0</v>
      </c>
      <c r="X108" s="33">
        <f t="shared" si="145"/>
        <v>0</v>
      </c>
      <c r="Y108" s="24"/>
      <c r="Z108" s="84">
        <v>1</v>
      </c>
      <c r="AA108" s="85">
        <f t="shared" si="118"/>
        <v>9.8911968348170125E-4</v>
      </c>
      <c r="AB108" s="112"/>
      <c r="AC108" s="31">
        <f t="shared" si="119"/>
        <v>0</v>
      </c>
      <c r="AD108" s="33">
        <f t="shared" si="187"/>
        <v>0</v>
      </c>
      <c r="AE108" s="24"/>
      <c r="AF108" s="84">
        <v>5</v>
      </c>
      <c r="AG108" s="85">
        <f t="shared" si="129"/>
        <v>5.4945054945054949E-3</v>
      </c>
      <c r="AH108" s="112">
        <v>2</v>
      </c>
      <c r="AI108" s="31">
        <f t="shared" si="130"/>
        <v>1.06951871657754E-2</v>
      </c>
      <c r="AJ108" s="33">
        <f t="shared" si="172"/>
        <v>0.4</v>
      </c>
      <c r="AK108" s="24"/>
      <c r="AL108" s="84">
        <v>15</v>
      </c>
      <c r="AM108" s="85">
        <f t="shared" si="173"/>
        <v>1.770956316410862E-2</v>
      </c>
      <c r="AN108" s="112">
        <v>3</v>
      </c>
      <c r="AO108" s="31">
        <f t="shared" si="174"/>
        <v>1.3824884792626729E-2</v>
      </c>
      <c r="AP108" s="33">
        <f t="shared" si="197"/>
        <v>0.2</v>
      </c>
      <c r="AQ108" s="24"/>
      <c r="AR108" s="84">
        <v>8</v>
      </c>
      <c r="AS108" s="85">
        <f t="shared" si="175"/>
        <v>9.1954022988505746E-3</v>
      </c>
      <c r="AT108" s="35">
        <v>1</v>
      </c>
      <c r="AU108" s="31">
        <f t="shared" si="176"/>
        <v>4.6296296296296294E-3</v>
      </c>
      <c r="AV108" s="33">
        <f t="shared" si="177"/>
        <v>0.125</v>
      </c>
      <c r="AW108" s="24"/>
      <c r="AX108" s="84">
        <v>5</v>
      </c>
      <c r="AY108" s="85">
        <f t="shared" si="178"/>
        <v>6.4184852374839542E-3</v>
      </c>
      <c r="AZ108" s="35">
        <v>2</v>
      </c>
      <c r="BA108" s="31">
        <f t="shared" si="179"/>
        <v>9.7087378640776691E-3</v>
      </c>
      <c r="BB108" s="33">
        <f t="shared" si="207"/>
        <v>0.4</v>
      </c>
      <c r="BC108" s="24"/>
      <c r="BD108" s="47">
        <v>1</v>
      </c>
      <c r="BE108" s="88">
        <v>1.4164305949008499E-3</v>
      </c>
      <c r="BF108" s="39"/>
      <c r="BG108" s="1"/>
      <c r="BH108" s="2"/>
      <c r="BI108" s="12"/>
      <c r="BJ108" s="77">
        <v>5</v>
      </c>
      <c r="BK108" s="88">
        <v>7.1633237822349575E-3</v>
      </c>
      <c r="BL108" s="93">
        <v>2</v>
      </c>
      <c r="BM108" s="1">
        <v>1.0204081632653062E-2</v>
      </c>
      <c r="BN108" s="2">
        <f>BL108/BJ108</f>
        <v>0.4</v>
      </c>
    </row>
    <row r="109" spans="1:66" ht="13.5" customHeight="1" x14ac:dyDescent="0.2">
      <c r="A109" s="28" t="s">
        <v>35</v>
      </c>
      <c r="B109" s="84">
        <v>10</v>
      </c>
      <c r="C109" s="85">
        <f t="shared" si="127"/>
        <v>1.2062726176115802E-2</v>
      </c>
      <c r="D109" s="112">
        <v>2</v>
      </c>
      <c r="E109" s="31">
        <f t="shared" si="128"/>
        <v>1.0869565217391304E-2</v>
      </c>
      <c r="F109" s="33">
        <f t="shared" si="195"/>
        <v>0.2</v>
      </c>
      <c r="G109" s="24"/>
      <c r="H109" s="84">
        <v>30</v>
      </c>
      <c r="I109" s="85">
        <f t="shared" si="202"/>
        <v>3.2930845225027441E-2</v>
      </c>
      <c r="J109" s="112">
        <v>8</v>
      </c>
      <c r="K109" s="31">
        <f t="shared" si="203"/>
        <v>4.0201005025125629E-2</v>
      </c>
      <c r="L109" s="33">
        <f t="shared" si="196"/>
        <v>0.26666666666666666</v>
      </c>
      <c r="M109" s="24"/>
      <c r="N109" s="84">
        <v>29</v>
      </c>
      <c r="O109" s="85">
        <f t="shared" si="204"/>
        <v>3.3142857142857141E-2</v>
      </c>
      <c r="P109" s="112">
        <v>8</v>
      </c>
      <c r="Q109" s="31">
        <f t="shared" si="205"/>
        <v>3.7914691943127965E-2</v>
      </c>
      <c r="R109" s="33">
        <f t="shared" si="186"/>
        <v>0.27586206896551724</v>
      </c>
      <c r="S109" s="24"/>
      <c r="T109" s="84">
        <v>32</v>
      </c>
      <c r="U109" s="85">
        <f t="shared" si="206"/>
        <v>3.5914702581369251E-2</v>
      </c>
      <c r="V109" s="112">
        <v>11</v>
      </c>
      <c r="W109" s="31">
        <f t="shared" si="166"/>
        <v>5.6701030927835051E-2</v>
      </c>
      <c r="X109" s="33">
        <f t="shared" si="145"/>
        <v>0.34375</v>
      </c>
      <c r="Y109" s="24"/>
      <c r="Z109" s="84">
        <v>19</v>
      </c>
      <c r="AA109" s="85">
        <f t="shared" si="118"/>
        <v>1.8793273986152326E-2</v>
      </c>
      <c r="AB109" s="112">
        <v>8</v>
      </c>
      <c r="AC109" s="31">
        <f t="shared" si="119"/>
        <v>3.7209302325581395E-2</v>
      </c>
      <c r="AD109" s="33">
        <f t="shared" si="187"/>
        <v>0.42105263157894735</v>
      </c>
      <c r="AE109" s="24"/>
      <c r="AF109" s="84">
        <v>14</v>
      </c>
      <c r="AG109" s="85">
        <f t="shared" si="129"/>
        <v>1.5384615384615385E-2</v>
      </c>
      <c r="AH109" s="112">
        <v>3</v>
      </c>
      <c r="AI109" s="31">
        <f t="shared" si="130"/>
        <v>1.6042780748663103E-2</v>
      </c>
      <c r="AJ109" s="33">
        <f t="shared" si="172"/>
        <v>0.21428571428571427</v>
      </c>
      <c r="AK109" s="24"/>
      <c r="AL109" s="84">
        <v>21</v>
      </c>
      <c r="AM109" s="85">
        <f t="shared" si="173"/>
        <v>2.4793388429752067E-2</v>
      </c>
      <c r="AN109" s="112">
        <v>4</v>
      </c>
      <c r="AO109" s="31">
        <f t="shared" si="174"/>
        <v>1.8433179723502304E-2</v>
      </c>
      <c r="AP109" s="33">
        <f t="shared" si="197"/>
        <v>0.19047619047619047</v>
      </c>
      <c r="AQ109" s="24"/>
      <c r="AR109" s="84">
        <v>15</v>
      </c>
      <c r="AS109" s="85">
        <f t="shared" si="175"/>
        <v>1.7241379310344827E-2</v>
      </c>
      <c r="AT109" s="35">
        <v>7</v>
      </c>
      <c r="AU109" s="31">
        <f t="shared" si="176"/>
        <v>3.2407407407407406E-2</v>
      </c>
      <c r="AV109" s="33">
        <f t="shared" si="177"/>
        <v>0.46666666666666667</v>
      </c>
      <c r="AW109" s="24"/>
      <c r="AX109" s="84">
        <v>14</v>
      </c>
      <c r="AY109" s="85">
        <f t="shared" si="178"/>
        <v>1.7971758664955071E-2</v>
      </c>
      <c r="AZ109" s="35">
        <v>2</v>
      </c>
      <c r="BA109" s="31">
        <f t="shared" si="179"/>
        <v>9.7087378640776691E-3</v>
      </c>
      <c r="BB109" s="33">
        <f t="shared" si="207"/>
        <v>0.14285714285714285</v>
      </c>
      <c r="BC109" s="24"/>
      <c r="BD109" s="47">
        <v>7</v>
      </c>
      <c r="BE109" s="88">
        <v>9.9150141643059488E-3</v>
      </c>
      <c r="BF109" s="20">
        <v>2</v>
      </c>
      <c r="BG109" s="1">
        <v>1.2738853503184712E-2</v>
      </c>
      <c r="BH109" s="2">
        <f>BF109/BD109</f>
        <v>0.2857142857142857</v>
      </c>
      <c r="BI109" s="12"/>
      <c r="BJ109" s="77">
        <v>2</v>
      </c>
      <c r="BK109" s="88">
        <v>2.8653295128939827E-3</v>
      </c>
      <c r="BL109" s="93">
        <v>2</v>
      </c>
      <c r="BM109" s="1">
        <v>1.0204081632653062E-2</v>
      </c>
      <c r="BN109" s="2">
        <f>BL109/BJ109</f>
        <v>1</v>
      </c>
    </row>
    <row r="110" spans="1:66" ht="13.5" customHeight="1" x14ac:dyDescent="0.2">
      <c r="A110" s="28" t="s">
        <v>103</v>
      </c>
      <c r="B110" s="84">
        <v>1</v>
      </c>
      <c r="C110" s="85">
        <f t="shared" si="127"/>
        <v>1.2062726176115801E-3</v>
      </c>
      <c r="D110" s="112">
        <v>0</v>
      </c>
      <c r="E110" s="31">
        <f t="shared" si="128"/>
        <v>0</v>
      </c>
      <c r="F110" s="33">
        <f t="shared" si="195"/>
        <v>0</v>
      </c>
      <c r="G110" s="24"/>
      <c r="H110" s="84"/>
      <c r="I110" s="85">
        <f t="shared" si="202"/>
        <v>0</v>
      </c>
      <c r="J110" s="112"/>
      <c r="K110" s="31">
        <f t="shared" si="203"/>
        <v>0</v>
      </c>
      <c r="L110" s="33"/>
      <c r="M110" s="24"/>
      <c r="N110" s="84"/>
      <c r="O110" s="85">
        <f t="shared" si="204"/>
        <v>0</v>
      </c>
      <c r="P110" s="112"/>
      <c r="Q110" s="31">
        <f t="shared" si="205"/>
        <v>0</v>
      </c>
      <c r="R110" s="33"/>
      <c r="S110" s="24"/>
      <c r="T110" s="84"/>
      <c r="U110" s="85">
        <f t="shared" si="206"/>
        <v>0</v>
      </c>
      <c r="V110" s="112"/>
      <c r="W110" s="31">
        <f t="shared" si="166"/>
        <v>0</v>
      </c>
      <c r="X110" s="33"/>
      <c r="Y110" s="24"/>
      <c r="Z110" s="84">
        <v>1</v>
      </c>
      <c r="AA110" s="85"/>
      <c r="AB110" s="112"/>
      <c r="AC110" s="31">
        <f t="shared" si="119"/>
        <v>0</v>
      </c>
      <c r="AD110" s="33">
        <f t="shared" si="187"/>
        <v>0</v>
      </c>
      <c r="AE110" s="24"/>
      <c r="AF110" s="84"/>
      <c r="AG110" s="85"/>
      <c r="AH110" s="112"/>
      <c r="AI110" s="31"/>
      <c r="AJ110" s="33"/>
      <c r="AK110" s="24"/>
      <c r="AL110" s="84"/>
      <c r="AM110" s="85"/>
      <c r="AN110" s="112"/>
      <c r="AO110" s="31"/>
      <c r="AP110" s="33"/>
      <c r="AQ110" s="24"/>
      <c r="AR110" s="84"/>
      <c r="AS110" s="85"/>
      <c r="AT110" s="35"/>
      <c r="AU110" s="31"/>
      <c r="AV110" s="33"/>
      <c r="AW110" s="24"/>
      <c r="AX110" s="84"/>
      <c r="AY110" s="85"/>
      <c r="AZ110" s="35"/>
      <c r="BA110" s="31"/>
      <c r="BB110" s="33"/>
      <c r="BC110" s="24"/>
      <c r="BD110" s="47"/>
      <c r="BE110" s="88"/>
      <c r="BF110" s="20"/>
      <c r="BG110" s="1"/>
      <c r="BH110" s="2"/>
      <c r="BI110" s="12"/>
      <c r="BJ110" s="77"/>
      <c r="BK110" s="88"/>
      <c r="BL110" s="93"/>
      <c r="BM110" s="1"/>
      <c r="BN110" s="2"/>
    </row>
    <row r="111" spans="1:66" s="149" customFormat="1" ht="13.5" customHeight="1" x14ac:dyDescent="0.2">
      <c r="A111" s="163" t="s">
        <v>79</v>
      </c>
      <c r="B111" s="132">
        <f>SUM(B106:B110)</f>
        <v>16</v>
      </c>
      <c r="C111" s="133">
        <f t="shared" si="127"/>
        <v>1.9300361881785282E-2</v>
      </c>
      <c r="D111" s="134">
        <f>SUM(D106:D110)</f>
        <v>2</v>
      </c>
      <c r="E111" s="135">
        <f t="shared" si="128"/>
        <v>1.0869565217391304E-2</v>
      </c>
      <c r="F111" s="136">
        <f t="shared" ref="F111:F112" si="208">D111/B111</f>
        <v>0.125</v>
      </c>
      <c r="G111" s="137"/>
      <c r="H111" s="132">
        <f>SUM(H106:H110)</f>
        <v>33</v>
      </c>
      <c r="I111" s="133">
        <f t="shared" si="202"/>
        <v>3.6223929747530186E-2</v>
      </c>
      <c r="J111" s="134">
        <f>SUM(J106:J110)</f>
        <v>9</v>
      </c>
      <c r="K111" s="135">
        <f t="shared" si="203"/>
        <v>4.5226130653266333E-2</v>
      </c>
      <c r="L111" s="136">
        <f t="shared" ref="L111:L119" si="209">J111/H111</f>
        <v>0.27272727272727271</v>
      </c>
      <c r="M111" s="137"/>
      <c r="N111" s="132">
        <f>SUM(N106:N110)</f>
        <v>41</v>
      </c>
      <c r="O111" s="133">
        <f t="shared" si="204"/>
        <v>4.6857142857142854E-2</v>
      </c>
      <c r="P111" s="134">
        <f>SUM(P106:P110)</f>
        <v>11</v>
      </c>
      <c r="Q111" s="135">
        <f t="shared" si="205"/>
        <v>5.2132701421800945E-2</v>
      </c>
      <c r="R111" s="136">
        <f t="shared" ref="R111" si="210">P111/N111</f>
        <v>0.26829268292682928</v>
      </c>
      <c r="S111" s="137"/>
      <c r="T111" s="132">
        <f>SUM(T106:T110)</f>
        <v>37</v>
      </c>
      <c r="U111" s="133">
        <f t="shared" si="206"/>
        <v>4.1526374859708191E-2</v>
      </c>
      <c r="V111" s="134">
        <f>SUM(V106:V110)</f>
        <v>12</v>
      </c>
      <c r="W111" s="135">
        <f t="shared" si="166"/>
        <v>6.1855670103092786E-2</v>
      </c>
      <c r="X111" s="136">
        <f t="shared" si="145"/>
        <v>0.32432432432432434</v>
      </c>
      <c r="Y111" s="137"/>
      <c r="Z111" s="132">
        <f>SUM(Z106:Z110)</f>
        <v>30</v>
      </c>
      <c r="AA111" s="133">
        <f>Z111/$Z$123</f>
        <v>2.967359050445104E-2</v>
      </c>
      <c r="AB111" s="134">
        <f>SUM(AB106:AB110)</f>
        <v>10</v>
      </c>
      <c r="AC111" s="135">
        <f t="shared" si="119"/>
        <v>4.6511627906976744E-2</v>
      </c>
      <c r="AD111" s="136">
        <f t="shared" si="187"/>
        <v>0.33333333333333331</v>
      </c>
      <c r="AE111" s="137"/>
      <c r="AF111" s="132">
        <f>SUM(AF106:AF109)</f>
        <v>32</v>
      </c>
      <c r="AG111" s="133">
        <f>AF111/$AF$123</f>
        <v>3.5164835164835165E-2</v>
      </c>
      <c r="AH111" s="134">
        <f>SUM(AH106:AH109)</f>
        <v>6</v>
      </c>
      <c r="AI111" s="135">
        <f>AH111/$AH$123</f>
        <v>3.2085561497326207E-2</v>
      </c>
      <c r="AJ111" s="136">
        <f t="shared" si="172"/>
        <v>0.1875</v>
      </c>
      <c r="AK111" s="137"/>
      <c r="AL111" s="132">
        <f>SUM(AL106:AL109)</f>
        <v>48</v>
      </c>
      <c r="AM111" s="133">
        <f>AL111/$AL$123</f>
        <v>5.667060212514758E-2</v>
      </c>
      <c r="AN111" s="134">
        <f>SUM(AN106:AN109)</f>
        <v>8</v>
      </c>
      <c r="AO111" s="135">
        <f>AN111/$AN$123</f>
        <v>3.6866359447004608E-2</v>
      </c>
      <c r="AP111" s="136">
        <f t="shared" si="197"/>
        <v>0.16666666666666666</v>
      </c>
      <c r="AQ111" s="137"/>
      <c r="AR111" s="132">
        <f>SUM(AR106:AR109)</f>
        <v>34</v>
      </c>
      <c r="AS111" s="133">
        <f>AR111/$AR$123</f>
        <v>3.9080459770114942E-2</v>
      </c>
      <c r="AT111" s="138">
        <f>SUM(AT106:AT109)</f>
        <v>13</v>
      </c>
      <c r="AU111" s="135">
        <f>AT111/$AT$123</f>
        <v>6.0185185185185182E-2</v>
      </c>
      <c r="AV111" s="136">
        <f t="shared" si="177"/>
        <v>0.38235294117647056</v>
      </c>
      <c r="AW111" s="137"/>
      <c r="AX111" s="132">
        <f>SUM(AX106:AX109)</f>
        <v>31</v>
      </c>
      <c r="AY111" s="133">
        <f>AX111/$AX$123</f>
        <v>3.9794608472400517E-2</v>
      </c>
      <c r="AZ111" s="138">
        <f>SUM(AZ106:AZ109)</f>
        <v>7</v>
      </c>
      <c r="BA111" s="135">
        <f>AZ111/$AZ$123</f>
        <v>3.3980582524271843E-2</v>
      </c>
      <c r="BB111" s="136">
        <f t="shared" si="207"/>
        <v>0.22580645161290322</v>
      </c>
      <c r="BC111" s="137"/>
      <c r="BD111" s="139">
        <f>SUM(BD106:BD109)</f>
        <v>17</v>
      </c>
      <c r="BE111" s="140">
        <f t="shared" ref="BE111:BG111" si="211">SUM(BE106:BE109)</f>
        <v>2.4079320113314449E-2</v>
      </c>
      <c r="BF111" s="141">
        <f t="shared" si="211"/>
        <v>4</v>
      </c>
      <c r="BG111" s="142">
        <f t="shared" si="211"/>
        <v>2.5477707006369425E-2</v>
      </c>
      <c r="BH111" s="143">
        <f>BF111/BD111</f>
        <v>0.23529411764705882</v>
      </c>
      <c r="BI111" s="144"/>
      <c r="BJ111" s="145">
        <f>SUM(BJ107:BJ109)</f>
        <v>14</v>
      </c>
      <c r="BK111" s="165">
        <f t="shared" ref="BK111:BM111" si="212">SUM(BK107:BK109)</f>
        <v>2.0057306590257881E-2</v>
      </c>
      <c r="BL111" s="162">
        <f t="shared" si="212"/>
        <v>5</v>
      </c>
      <c r="BM111" s="164">
        <f t="shared" si="212"/>
        <v>2.5510204081632654E-2</v>
      </c>
      <c r="BN111" s="143">
        <f>BL111/BJ111</f>
        <v>0.35714285714285715</v>
      </c>
    </row>
    <row r="112" spans="1:66" s="9" customFormat="1" ht="13.5" customHeight="1" x14ac:dyDescent="0.2">
      <c r="A112" s="28" t="s">
        <v>185</v>
      </c>
      <c r="B112" s="84">
        <v>39</v>
      </c>
      <c r="C112" s="85">
        <f t="shared" si="127"/>
        <v>4.7044632086851626E-2</v>
      </c>
      <c r="D112" s="112">
        <v>11</v>
      </c>
      <c r="E112" s="31">
        <f t="shared" si="128"/>
        <v>5.9782608695652176E-2</v>
      </c>
      <c r="F112" s="33">
        <f t="shared" si="208"/>
        <v>0.28205128205128205</v>
      </c>
      <c r="G112" s="24"/>
      <c r="H112" s="84">
        <v>51</v>
      </c>
      <c r="I112" s="85">
        <f t="shared" si="202"/>
        <v>5.598243688254665E-2</v>
      </c>
      <c r="J112" s="112">
        <v>13</v>
      </c>
      <c r="K112" s="31">
        <f t="shared" si="203"/>
        <v>6.5326633165829151E-2</v>
      </c>
      <c r="L112" s="33">
        <f t="shared" si="209"/>
        <v>0.25490196078431371</v>
      </c>
      <c r="M112" s="24"/>
      <c r="N112" s="84"/>
      <c r="O112" s="85"/>
      <c r="P112" s="112"/>
      <c r="Q112" s="31"/>
      <c r="R112" s="33"/>
      <c r="S112" s="24"/>
      <c r="T112" s="84"/>
      <c r="U112" s="85"/>
      <c r="V112" s="112"/>
      <c r="W112" s="31"/>
      <c r="X112" s="33"/>
      <c r="Y112" s="24"/>
      <c r="Z112" s="84"/>
      <c r="AA112" s="85"/>
      <c r="AB112" s="112"/>
      <c r="AC112" s="31"/>
      <c r="AD112" s="33"/>
      <c r="AE112" s="24"/>
      <c r="AF112" s="84"/>
      <c r="AG112" s="85"/>
      <c r="AH112" s="112"/>
      <c r="AI112" s="31"/>
      <c r="AJ112" s="33"/>
      <c r="AK112" s="24"/>
      <c r="AL112" s="84"/>
      <c r="AM112" s="85"/>
      <c r="AN112" s="112"/>
      <c r="AO112" s="31"/>
      <c r="AP112" s="33"/>
      <c r="AQ112" s="24"/>
      <c r="AR112" s="84"/>
      <c r="AS112" s="85"/>
      <c r="AT112" s="35"/>
      <c r="AU112" s="31"/>
      <c r="AV112" s="33"/>
      <c r="AW112" s="24"/>
      <c r="AX112" s="84"/>
      <c r="AY112" s="85"/>
      <c r="AZ112" s="35"/>
      <c r="BA112" s="31"/>
      <c r="BB112" s="33"/>
      <c r="BC112" s="24"/>
      <c r="BD112" s="47"/>
      <c r="BE112" s="88"/>
      <c r="BF112" s="20"/>
      <c r="BG112" s="1"/>
      <c r="BH112" s="2"/>
      <c r="BI112" s="169"/>
      <c r="BJ112" s="170"/>
      <c r="BK112" s="172"/>
      <c r="BL112" s="171"/>
      <c r="BM112" s="173"/>
      <c r="BN112" s="2"/>
    </row>
    <row r="113" spans="1:66" ht="13.5" customHeight="1" x14ac:dyDescent="0.2">
      <c r="A113" s="28" t="s">
        <v>145</v>
      </c>
      <c r="B113" s="84"/>
      <c r="C113" s="85">
        <f t="shared" si="127"/>
        <v>0</v>
      </c>
      <c r="D113" s="112"/>
      <c r="E113" s="31">
        <f t="shared" si="128"/>
        <v>0</v>
      </c>
      <c r="F113" s="33"/>
      <c r="G113" s="24"/>
      <c r="H113" s="84"/>
      <c r="I113" s="85">
        <f t="shared" si="202"/>
        <v>0</v>
      </c>
      <c r="J113" s="112"/>
      <c r="K113" s="31">
        <f t="shared" si="203"/>
        <v>0</v>
      </c>
      <c r="L113" s="33"/>
      <c r="M113" s="24"/>
      <c r="N113" s="84">
        <v>26</v>
      </c>
      <c r="O113" s="85">
        <f t="shared" ref="O113:O123" si="213">N113/$N$123</f>
        <v>2.9714285714285714E-2</v>
      </c>
      <c r="P113" s="112">
        <v>8</v>
      </c>
      <c r="Q113" s="31">
        <f t="shared" ref="Q113:Q123" si="214">P113/$P$123</f>
        <v>3.7914691943127965E-2</v>
      </c>
      <c r="R113" s="33">
        <f t="shared" ref="R113:R122" si="215">P113/N113</f>
        <v>0.30769230769230771</v>
      </c>
      <c r="S113" s="24"/>
      <c r="T113" s="84">
        <v>23</v>
      </c>
      <c r="U113" s="85">
        <f t="shared" ref="U113:U118" si="216">T113/$T$123</f>
        <v>2.5813692480359147E-2</v>
      </c>
      <c r="V113" s="112">
        <v>7</v>
      </c>
      <c r="W113" s="31">
        <f t="shared" ref="W113:W118" si="217">V113/$V$123</f>
        <v>3.608247422680412E-2</v>
      </c>
      <c r="X113" s="33">
        <f t="shared" si="145"/>
        <v>0.30434782608695654</v>
      </c>
      <c r="Y113" s="24"/>
      <c r="Z113" s="84">
        <v>24</v>
      </c>
      <c r="AA113" s="85">
        <f>Z113/$Z$123</f>
        <v>2.3738872403560832E-2</v>
      </c>
      <c r="AB113" s="112">
        <v>3</v>
      </c>
      <c r="AC113" s="31">
        <f>AB113/$AB$123</f>
        <v>1.3953488372093023E-2</v>
      </c>
      <c r="AD113" s="33">
        <f t="shared" si="187"/>
        <v>0.125</v>
      </c>
      <c r="AE113" s="24"/>
      <c r="AF113" s="84">
        <v>9</v>
      </c>
      <c r="AG113" s="85">
        <f>AF113/$AF$123</f>
        <v>9.8901098901098897E-3</v>
      </c>
      <c r="AH113" s="112">
        <v>3</v>
      </c>
      <c r="AI113" s="31">
        <f>AH113/$AH$123</f>
        <v>1.6042780748663103E-2</v>
      </c>
      <c r="AJ113" s="33">
        <f t="shared" ref="AJ113:AJ123" si="218">AH113/AF113</f>
        <v>0.33333333333333331</v>
      </c>
      <c r="AK113" s="24"/>
      <c r="AL113" s="84"/>
      <c r="AM113" s="85"/>
      <c r="AN113" s="112"/>
      <c r="AO113" s="31"/>
      <c r="AP113" s="33"/>
      <c r="AQ113" s="24"/>
      <c r="AR113" s="84"/>
      <c r="AS113" s="85"/>
      <c r="AT113" s="35"/>
      <c r="AU113" s="31"/>
      <c r="AV113" s="33"/>
      <c r="AW113" s="24"/>
      <c r="AX113" s="84"/>
      <c r="AY113" s="85"/>
      <c r="AZ113" s="35"/>
      <c r="BA113" s="31"/>
      <c r="BB113" s="33"/>
      <c r="BC113" s="24"/>
      <c r="BD113" s="47"/>
      <c r="BE113" s="88"/>
      <c r="BF113" s="39"/>
      <c r="BG113" s="1"/>
      <c r="BH113" s="2"/>
      <c r="BI113" s="12"/>
      <c r="BJ113" s="78"/>
      <c r="BK113" s="97"/>
      <c r="BL113" s="39"/>
      <c r="BM113" s="14"/>
      <c r="BN113" s="15"/>
    </row>
    <row r="114" spans="1:66" ht="13.5" customHeight="1" x14ac:dyDescent="0.2">
      <c r="A114" s="28" t="s">
        <v>146</v>
      </c>
      <c r="B114" s="84"/>
      <c r="C114" s="85">
        <f t="shared" si="127"/>
        <v>0</v>
      </c>
      <c r="D114" s="112"/>
      <c r="E114" s="31">
        <f t="shared" si="128"/>
        <v>0</v>
      </c>
      <c r="F114" s="33"/>
      <c r="G114" s="24"/>
      <c r="H114" s="84"/>
      <c r="I114" s="85">
        <f t="shared" si="202"/>
        <v>0</v>
      </c>
      <c r="J114" s="112"/>
      <c r="K114" s="31">
        <f t="shared" si="203"/>
        <v>0</v>
      </c>
      <c r="L114" s="33"/>
      <c r="M114" s="24"/>
      <c r="N114" s="84">
        <v>8</v>
      </c>
      <c r="O114" s="85">
        <f t="shared" si="213"/>
        <v>9.1428571428571435E-3</v>
      </c>
      <c r="P114" s="112">
        <v>3</v>
      </c>
      <c r="Q114" s="31">
        <f t="shared" si="214"/>
        <v>1.4218009478672985E-2</v>
      </c>
      <c r="R114" s="33">
        <f t="shared" si="215"/>
        <v>0.375</v>
      </c>
      <c r="S114" s="24"/>
      <c r="T114" s="84">
        <v>8</v>
      </c>
      <c r="U114" s="85">
        <f t="shared" si="216"/>
        <v>8.9786756453423128E-3</v>
      </c>
      <c r="V114" s="112">
        <v>3</v>
      </c>
      <c r="W114" s="31">
        <f t="shared" si="217"/>
        <v>1.5463917525773196E-2</v>
      </c>
      <c r="X114" s="33">
        <f t="shared" si="145"/>
        <v>0.375</v>
      </c>
      <c r="Y114" s="24"/>
      <c r="Z114" s="84">
        <v>5</v>
      </c>
      <c r="AA114" s="85">
        <f>Z114/$Z$123</f>
        <v>4.945598417408506E-3</v>
      </c>
      <c r="AB114" s="112">
        <v>1</v>
      </c>
      <c r="AC114" s="31">
        <f>AB114/$AB$123</f>
        <v>4.6511627906976744E-3</v>
      </c>
      <c r="AD114" s="33">
        <f t="shared" si="187"/>
        <v>0.2</v>
      </c>
      <c r="AE114" s="24"/>
      <c r="AF114" s="84">
        <v>6</v>
      </c>
      <c r="AG114" s="85">
        <f>AF114/$AF$123</f>
        <v>6.5934065934065934E-3</v>
      </c>
      <c r="AH114" s="112">
        <v>3</v>
      </c>
      <c r="AI114" s="31">
        <f>AH114/$AH$123</f>
        <v>1.6042780748663103E-2</v>
      </c>
      <c r="AJ114" s="33">
        <f t="shared" si="218"/>
        <v>0.5</v>
      </c>
      <c r="AK114" s="24"/>
      <c r="AL114" s="84"/>
      <c r="AM114" s="85"/>
      <c r="AN114" s="112"/>
      <c r="AO114" s="31"/>
      <c r="AP114" s="33"/>
      <c r="AQ114" s="24"/>
      <c r="AR114" s="84"/>
      <c r="AS114" s="85"/>
      <c r="AT114" s="35"/>
      <c r="AU114" s="31"/>
      <c r="AV114" s="33"/>
      <c r="AW114" s="24"/>
      <c r="AX114" s="84"/>
      <c r="AY114" s="85"/>
      <c r="AZ114" s="35"/>
      <c r="BA114" s="31"/>
      <c r="BB114" s="33"/>
      <c r="BC114" s="24"/>
      <c r="BD114" s="47"/>
      <c r="BE114" s="88"/>
      <c r="BF114" s="39"/>
      <c r="BG114" s="1"/>
      <c r="BH114" s="2"/>
      <c r="BI114" s="12"/>
      <c r="BJ114" s="78"/>
      <c r="BK114" s="97"/>
      <c r="BL114" s="39"/>
      <c r="BM114" s="14"/>
      <c r="BN114" s="15"/>
    </row>
    <row r="115" spans="1:66" ht="13.5" customHeight="1" x14ac:dyDescent="0.2">
      <c r="A115" s="28" t="s">
        <v>147</v>
      </c>
      <c r="B115" s="84"/>
      <c r="C115" s="85">
        <f t="shared" si="127"/>
        <v>0</v>
      </c>
      <c r="D115" s="112"/>
      <c r="E115" s="31">
        <f t="shared" si="128"/>
        <v>0</v>
      </c>
      <c r="F115" s="33"/>
      <c r="G115" s="24"/>
      <c r="H115" s="84"/>
      <c r="I115" s="85">
        <f t="shared" si="202"/>
        <v>0</v>
      </c>
      <c r="J115" s="112"/>
      <c r="K115" s="31">
        <f t="shared" si="203"/>
        <v>0</v>
      </c>
      <c r="L115" s="33"/>
      <c r="M115" s="24"/>
      <c r="N115" s="84">
        <v>2</v>
      </c>
      <c r="O115" s="85">
        <f t="shared" si="213"/>
        <v>2.2857142857142859E-3</v>
      </c>
      <c r="P115" s="112">
        <v>1</v>
      </c>
      <c r="Q115" s="31">
        <f t="shared" si="214"/>
        <v>4.7393364928909956E-3</v>
      </c>
      <c r="R115" s="33">
        <f t="shared" si="215"/>
        <v>0.5</v>
      </c>
      <c r="S115" s="24"/>
      <c r="T115" s="84">
        <v>5</v>
      </c>
      <c r="U115" s="85">
        <f t="shared" si="216"/>
        <v>5.6116722783389446E-3</v>
      </c>
      <c r="V115" s="112">
        <v>1</v>
      </c>
      <c r="W115" s="31">
        <f t="shared" si="217"/>
        <v>5.1546391752577319E-3</v>
      </c>
      <c r="X115" s="33">
        <f t="shared" si="145"/>
        <v>0.2</v>
      </c>
      <c r="Y115" s="24"/>
      <c r="Z115" s="84">
        <v>1</v>
      </c>
      <c r="AA115" s="85">
        <f>Z115/$Z$123</f>
        <v>9.8911968348170125E-4</v>
      </c>
      <c r="AB115" s="112"/>
      <c r="AC115" s="31">
        <f>AB115/$AB$123</f>
        <v>0</v>
      </c>
      <c r="AD115" s="33">
        <f t="shared" si="187"/>
        <v>0</v>
      </c>
      <c r="AE115" s="24"/>
      <c r="AF115" s="84">
        <v>1</v>
      </c>
      <c r="AG115" s="85">
        <f>AF115/$AF$123</f>
        <v>1.0989010989010989E-3</v>
      </c>
      <c r="AH115" s="112">
        <v>0</v>
      </c>
      <c r="AI115" s="31">
        <f>AH115/$AH$123</f>
        <v>0</v>
      </c>
      <c r="AJ115" s="33">
        <f t="shared" si="218"/>
        <v>0</v>
      </c>
      <c r="AK115" s="24"/>
      <c r="AL115" s="84"/>
      <c r="AM115" s="85"/>
      <c r="AN115" s="112"/>
      <c r="AO115" s="31"/>
      <c r="AP115" s="33"/>
      <c r="AQ115" s="24"/>
      <c r="AR115" s="84"/>
      <c r="AS115" s="85"/>
      <c r="AT115" s="35"/>
      <c r="AU115" s="31"/>
      <c r="AV115" s="33"/>
      <c r="AW115" s="24"/>
      <c r="AX115" s="84"/>
      <c r="AY115" s="85"/>
      <c r="AZ115" s="35"/>
      <c r="BA115" s="31"/>
      <c r="BB115" s="33"/>
      <c r="BC115" s="24"/>
      <c r="BD115" s="47"/>
      <c r="BE115" s="88"/>
      <c r="BF115" s="39"/>
      <c r="BG115" s="1"/>
      <c r="BH115" s="2"/>
      <c r="BI115" s="12"/>
      <c r="BJ115" s="78"/>
      <c r="BK115" s="97"/>
      <c r="BL115" s="39"/>
      <c r="BM115" s="14"/>
      <c r="BN115" s="15"/>
    </row>
    <row r="116" spans="1:66" ht="13.5" customHeight="1" x14ac:dyDescent="0.2">
      <c r="A116" s="28" t="s">
        <v>148</v>
      </c>
      <c r="B116" s="84"/>
      <c r="C116" s="85">
        <f t="shared" si="127"/>
        <v>0</v>
      </c>
      <c r="D116" s="112"/>
      <c r="E116" s="31">
        <f t="shared" si="128"/>
        <v>0</v>
      </c>
      <c r="F116" s="33"/>
      <c r="G116" s="24"/>
      <c r="H116" s="84"/>
      <c r="I116" s="85">
        <f t="shared" si="202"/>
        <v>0</v>
      </c>
      <c r="J116" s="112"/>
      <c r="K116" s="31">
        <f t="shared" si="203"/>
        <v>0</v>
      </c>
      <c r="L116" s="33"/>
      <c r="M116" s="24"/>
      <c r="N116" s="84">
        <v>1</v>
      </c>
      <c r="O116" s="85">
        <f t="shared" si="213"/>
        <v>1.1428571428571429E-3</v>
      </c>
      <c r="P116" s="112"/>
      <c r="Q116" s="31">
        <f t="shared" si="214"/>
        <v>0</v>
      </c>
      <c r="R116" s="33">
        <f t="shared" si="215"/>
        <v>0</v>
      </c>
      <c r="S116" s="24"/>
      <c r="T116" s="84">
        <v>6</v>
      </c>
      <c r="U116" s="85">
        <f t="shared" si="216"/>
        <v>6.7340067340067337E-3</v>
      </c>
      <c r="V116" s="112">
        <v>3</v>
      </c>
      <c r="W116" s="31">
        <f t="shared" si="217"/>
        <v>1.5463917525773196E-2</v>
      </c>
      <c r="X116" s="33">
        <f t="shared" si="145"/>
        <v>0.5</v>
      </c>
      <c r="Y116" s="24"/>
      <c r="Z116" s="84">
        <v>4</v>
      </c>
      <c r="AA116" s="85">
        <f>Z116/$Z$123</f>
        <v>3.956478733926805E-3</v>
      </c>
      <c r="AB116" s="112">
        <v>2</v>
      </c>
      <c r="AC116" s="31">
        <f>AB116/$AB$123</f>
        <v>9.3023255813953487E-3</v>
      </c>
      <c r="AD116" s="33">
        <f t="shared" si="187"/>
        <v>0.5</v>
      </c>
      <c r="AE116" s="24"/>
      <c r="AF116" s="84">
        <v>2</v>
      </c>
      <c r="AG116" s="85">
        <f>AF116/$AF$123</f>
        <v>2.1978021978021978E-3</v>
      </c>
      <c r="AH116" s="112">
        <v>0</v>
      </c>
      <c r="AI116" s="31">
        <f>AH116/$AH$123</f>
        <v>0</v>
      </c>
      <c r="AJ116" s="33">
        <f t="shared" si="218"/>
        <v>0</v>
      </c>
      <c r="AK116" s="24"/>
      <c r="AL116" s="84"/>
      <c r="AM116" s="85"/>
      <c r="AN116" s="112"/>
      <c r="AO116" s="31"/>
      <c r="AP116" s="33"/>
      <c r="AQ116" s="24"/>
      <c r="AR116" s="84"/>
      <c r="AS116" s="85"/>
      <c r="AT116" s="35"/>
      <c r="AU116" s="31"/>
      <c r="AV116" s="33"/>
      <c r="AW116" s="24"/>
      <c r="AX116" s="84"/>
      <c r="AY116" s="85"/>
      <c r="AZ116" s="35"/>
      <c r="BA116" s="31"/>
      <c r="BB116" s="33"/>
      <c r="BC116" s="24"/>
      <c r="BD116" s="47"/>
      <c r="BE116" s="88"/>
      <c r="BF116" s="39"/>
      <c r="BG116" s="1"/>
      <c r="BH116" s="2"/>
      <c r="BI116" s="12"/>
      <c r="BJ116" s="78"/>
      <c r="BK116" s="97"/>
      <c r="BL116" s="39"/>
      <c r="BM116" s="14"/>
      <c r="BN116" s="15"/>
    </row>
    <row r="117" spans="1:66" ht="13.5" customHeight="1" x14ac:dyDescent="0.2">
      <c r="A117" s="28" t="s">
        <v>163</v>
      </c>
      <c r="B117" s="84">
        <v>1</v>
      </c>
      <c r="C117" s="85">
        <f t="shared" si="127"/>
        <v>1.2062726176115801E-3</v>
      </c>
      <c r="D117" s="112">
        <v>0</v>
      </c>
      <c r="E117" s="31">
        <f t="shared" si="128"/>
        <v>0</v>
      </c>
      <c r="F117" s="33">
        <f t="shared" ref="F117:F119" si="219">D117/B117</f>
        <v>0</v>
      </c>
      <c r="G117" s="24"/>
      <c r="H117" s="84">
        <v>2</v>
      </c>
      <c r="I117" s="85">
        <f t="shared" si="202"/>
        <v>2.1953896816684962E-3</v>
      </c>
      <c r="J117" s="112">
        <v>1</v>
      </c>
      <c r="K117" s="31">
        <f t="shared" si="203"/>
        <v>5.0251256281407036E-3</v>
      </c>
      <c r="L117" s="33">
        <f t="shared" si="209"/>
        <v>0.5</v>
      </c>
      <c r="M117" s="24"/>
      <c r="N117" s="84">
        <v>1</v>
      </c>
      <c r="O117" s="85">
        <f t="shared" si="213"/>
        <v>1.1428571428571429E-3</v>
      </c>
      <c r="P117" s="112"/>
      <c r="Q117" s="31">
        <f t="shared" si="214"/>
        <v>0</v>
      </c>
      <c r="R117" s="33">
        <f t="shared" si="215"/>
        <v>0</v>
      </c>
      <c r="S117" s="24"/>
      <c r="T117" s="84">
        <v>4</v>
      </c>
      <c r="U117" s="85">
        <f t="shared" si="216"/>
        <v>4.4893378226711564E-3</v>
      </c>
      <c r="V117" s="112">
        <v>2</v>
      </c>
      <c r="W117" s="31">
        <f t="shared" si="217"/>
        <v>1.0309278350515464E-2</v>
      </c>
      <c r="X117" s="33">
        <f t="shared" si="145"/>
        <v>0.5</v>
      </c>
      <c r="Y117" s="24"/>
      <c r="Z117" s="84"/>
      <c r="AA117" s="85"/>
      <c r="AB117" s="112"/>
      <c r="AC117" s="31"/>
      <c r="AD117" s="33"/>
      <c r="AE117" s="24"/>
      <c r="AF117" s="84"/>
      <c r="AG117" s="85"/>
      <c r="AH117" s="112"/>
      <c r="AI117" s="31"/>
      <c r="AJ117" s="33"/>
      <c r="AK117" s="24"/>
      <c r="AL117" s="84"/>
      <c r="AM117" s="85"/>
      <c r="AN117" s="112"/>
      <c r="AO117" s="31"/>
      <c r="AP117" s="33"/>
      <c r="AQ117" s="24"/>
      <c r="AR117" s="84"/>
      <c r="AS117" s="85"/>
      <c r="AT117" s="35"/>
      <c r="AU117" s="31"/>
      <c r="AV117" s="33"/>
      <c r="AW117" s="24"/>
      <c r="AX117" s="84"/>
      <c r="AY117" s="85"/>
      <c r="AZ117" s="35"/>
      <c r="BA117" s="31"/>
      <c r="BB117" s="33"/>
      <c r="BC117" s="24"/>
      <c r="BD117" s="47"/>
      <c r="BE117" s="88"/>
      <c r="BF117" s="39"/>
      <c r="BG117" s="1"/>
      <c r="BH117" s="2"/>
      <c r="BI117" s="12"/>
      <c r="BJ117" s="78"/>
      <c r="BK117" s="97"/>
      <c r="BL117" s="39"/>
      <c r="BM117" s="14"/>
      <c r="BN117" s="15"/>
    </row>
    <row r="118" spans="1:66" ht="13.5" customHeight="1" x14ac:dyDescent="0.2">
      <c r="A118" s="28" t="s">
        <v>149</v>
      </c>
      <c r="B118" s="84">
        <v>4</v>
      </c>
      <c r="C118" s="85">
        <f t="shared" si="127"/>
        <v>4.8250904704463205E-3</v>
      </c>
      <c r="D118" s="112">
        <v>0</v>
      </c>
      <c r="E118" s="31">
        <f t="shared" si="128"/>
        <v>0</v>
      </c>
      <c r="F118" s="33">
        <f t="shared" si="219"/>
        <v>0</v>
      </c>
      <c r="G118" s="24"/>
      <c r="H118" s="84">
        <v>8</v>
      </c>
      <c r="I118" s="85">
        <f t="shared" si="202"/>
        <v>8.7815587266739849E-3</v>
      </c>
      <c r="J118" s="112">
        <v>2</v>
      </c>
      <c r="K118" s="31">
        <f t="shared" si="203"/>
        <v>1.0050251256281407E-2</v>
      </c>
      <c r="L118" s="33">
        <f t="shared" si="209"/>
        <v>0.25</v>
      </c>
      <c r="M118" s="24"/>
      <c r="N118" s="84">
        <v>10</v>
      </c>
      <c r="O118" s="85">
        <f t="shared" si="213"/>
        <v>1.1428571428571429E-2</v>
      </c>
      <c r="P118" s="112">
        <v>2</v>
      </c>
      <c r="Q118" s="31">
        <f t="shared" si="214"/>
        <v>9.4786729857819912E-3</v>
      </c>
      <c r="R118" s="33">
        <f t="shared" si="215"/>
        <v>0.2</v>
      </c>
      <c r="S118" s="24"/>
      <c r="T118" s="84">
        <v>12</v>
      </c>
      <c r="U118" s="85">
        <f t="shared" si="216"/>
        <v>1.3468013468013467E-2</v>
      </c>
      <c r="V118" s="112">
        <v>2</v>
      </c>
      <c r="W118" s="31">
        <f t="shared" si="217"/>
        <v>1.0309278350515464E-2</v>
      </c>
      <c r="X118" s="33">
        <f t="shared" si="145"/>
        <v>0.16666666666666666</v>
      </c>
      <c r="Y118" s="24"/>
      <c r="Z118" s="84">
        <v>11</v>
      </c>
      <c r="AA118" s="85">
        <f>Z118/$Z$123</f>
        <v>1.0880316518298714E-2</v>
      </c>
      <c r="AB118" s="112">
        <v>2</v>
      </c>
      <c r="AC118" s="31">
        <f>AB118/$AB$123</f>
        <v>9.3023255813953487E-3</v>
      </c>
      <c r="AD118" s="33">
        <f t="shared" si="187"/>
        <v>0.18181818181818182</v>
      </c>
      <c r="AE118" s="24"/>
      <c r="AF118" s="84">
        <v>3</v>
      </c>
      <c r="AG118" s="85">
        <f>AF118/$AF$123</f>
        <v>3.2967032967032967E-3</v>
      </c>
      <c r="AH118" s="112">
        <v>3</v>
      </c>
      <c r="AI118" s="31">
        <f>AH118/$AH$123</f>
        <v>1.6042780748663103E-2</v>
      </c>
      <c r="AJ118" s="33">
        <f t="shared" si="218"/>
        <v>1</v>
      </c>
      <c r="AK118" s="24"/>
      <c r="AL118" s="84"/>
      <c r="AM118" s="85"/>
      <c r="AN118" s="112"/>
      <c r="AO118" s="31"/>
      <c r="AP118" s="33"/>
      <c r="AQ118" s="24"/>
      <c r="AR118" s="84"/>
      <c r="AS118" s="85"/>
      <c r="AT118" s="35"/>
      <c r="AU118" s="31"/>
      <c r="AV118" s="33"/>
      <c r="AW118" s="24"/>
      <c r="AX118" s="84"/>
      <c r="AY118" s="85"/>
      <c r="AZ118" s="35"/>
      <c r="BA118" s="31"/>
      <c r="BB118" s="33"/>
      <c r="BC118" s="24"/>
      <c r="BD118" s="47"/>
      <c r="BE118" s="88"/>
      <c r="BF118" s="39"/>
      <c r="BG118" s="1"/>
      <c r="BH118" s="2"/>
      <c r="BI118" s="12"/>
      <c r="BJ118" s="78"/>
      <c r="BK118" s="97"/>
      <c r="BL118" s="39"/>
      <c r="BM118" s="14"/>
      <c r="BN118" s="15"/>
    </row>
    <row r="119" spans="1:66" s="149" customFormat="1" ht="13.5" customHeight="1" x14ac:dyDescent="0.2">
      <c r="A119" s="163" t="s">
        <v>185</v>
      </c>
      <c r="B119" s="132">
        <f>SUM(B112:B118)</f>
        <v>44</v>
      </c>
      <c r="C119" s="133">
        <f t="shared" si="127"/>
        <v>5.3075995174909532E-2</v>
      </c>
      <c r="D119" s="134">
        <f>SUM(D112:D118)</f>
        <v>11</v>
      </c>
      <c r="E119" s="135">
        <f t="shared" si="128"/>
        <v>5.9782608695652176E-2</v>
      </c>
      <c r="F119" s="136">
        <f t="shared" si="219"/>
        <v>0.25</v>
      </c>
      <c r="G119" s="137"/>
      <c r="H119" s="132">
        <f>SUM(H112:H118)</f>
        <v>61</v>
      </c>
      <c r="I119" s="133">
        <f t="shared" si="202"/>
        <v>6.6959385290889128E-2</v>
      </c>
      <c r="J119" s="134">
        <f>SUM(J112:J118)</f>
        <v>16</v>
      </c>
      <c r="K119" s="135">
        <f t="shared" si="203"/>
        <v>8.0402010050251257E-2</v>
      </c>
      <c r="L119" s="136">
        <f t="shared" si="209"/>
        <v>0.26229508196721313</v>
      </c>
      <c r="M119" s="137"/>
      <c r="N119" s="132">
        <f>SUM(N113:N118)</f>
        <v>48</v>
      </c>
      <c r="O119" s="133">
        <f t="shared" si="213"/>
        <v>5.4857142857142854E-2</v>
      </c>
      <c r="P119" s="134">
        <f>SUM(P113:P118)</f>
        <v>14</v>
      </c>
      <c r="Q119" s="135">
        <f t="shared" si="214"/>
        <v>6.6350710900473939E-2</v>
      </c>
      <c r="R119" s="136">
        <f t="shared" si="215"/>
        <v>0.29166666666666669</v>
      </c>
      <c r="S119" s="137"/>
      <c r="T119" s="132">
        <f>SUM(T113:T118)</f>
        <v>58</v>
      </c>
      <c r="U119" s="133">
        <f>T119/$N$123</f>
        <v>6.6285714285714281E-2</v>
      </c>
      <c r="V119" s="134">
        <f>SUM(V113:V118)</f>
        <v>18</v>
      </c>
      <c r="W119" s="135">
        <f>V119/$P$123</f>
        <v>8.5308056872037921E-2</v>
      </c>
      <c r="X119" s="136">
        <f t="shared" si="145"/>
        <v>0.31034482758620691</v>
      </c>
      <c r="Y119" s="137"/>
      <c r="Z119" s="132">
        <f>SUM(Z113:Z118)</f>
        <v>45</v>
      </c>
      <c r="AA119" s="133">
        <f>Z119/$N$123</f>
        <v>5.1428571428571428E-2</v>
      </c>
      <c r="AB119" s="134">
        <f>SUM(AB113:AB118)</f>
        <v>8</v>
      </c>
      <c r="AC119" s="135">
        <f>AB119/$P$123</f>
        <v>3.7914691943127965E-2</v>
      </c>
      <c r="AD119" s="136">
        <f t="shared" si="187"/>
        <v>0.17777777777777778</v>
      </c>
      <c r="AE119" s="137"/>
      <c r="AF119" s="132">
        <f>SUM(AF113:AF118)</f>
        <v>21</v>
      </c>
      <c r="AG119" s="133">
        <f>AF119/$N$123</f>
        <v>2.4E-2</v>
      </c>
      <c r="AH119" s="134">
        <f>SUM(AH113:AH118)</f>
        <v>9</v>
      </c>
      <c r="AI119" s="135">
        <f>AH119/$P$123</f>
        <v>4.2654028436018961E-2</v>
      </c>
      <c r="AJ119" s="136">
        <f t="shared" si="218"/>
        <v>0.42857142857142855</v>
      </c>
      <c r="AK119" s="137"/>
      <c r="AL119" s="132"/>
      <c r="AM119" s="133"/>
      <c r="AN119" s="134"/>
      <c r="AO119" s="135"/>
      <c r="AP119" s="136"/>
      <c r="AQ119" s="137"/>
      <c r="AR119" s="132"/>
      <c r="AS119" s="133"/>
      <c r="AT119" s="138"/>
      <c r="AU119" s="135"/>
      <c r="AV119" s="136"/>
      <c r="AW119" s="137"/>
      <c r="AX119" s="132"/>
      <c r="AY119" s="133"/>
      <c r="AZ119" s="138"/>
      <c r="BA119" s="135"/>
      <c r="BB119" s="136"/>
      <c r="BC119" s="137"/>
      <c r="BD119" s="139"/>
      <c r="BE119" s="140"/>
      <c r="BF119" s="147"/>
      <c r="BG119" s="142"/>
      <c r="BH119" s="143"/>
      <c r="BI119" s="144"/>
      <c r="BJ119" s="157"/>
      <c r="BK119" s="166"/>
      <c r="BL119" s="147"/>
      <c r="BM119" s="167"/>
      <c r="BN119" s="168"/>
    </row>
    <row r="120" spans="1:66" ht="13.5" customHeight="1" x14ac:dyDescent="0.2">
      <c r="A120" s="28" t="s">
        <v>132</v>
      </c>
      <c r="B120" s="84">
        <v>1</v>
      </c>
      <c r="C120" s="85">
        <f t="shared" si="127"/>
        <v>1.2062726176115801E-3</v>
      </c>
      <c r="D120" s="112">
        <v>1</v>
      </c>
      <c r="E120" s="31">
        <f t="shared" si="128"/>
        <v>5.434782608695652E-3</v>
      </c>
      <c r="F120" s="33">
        <f>D120/B120</f>
        <v>1</v>
      </c>
      <c r="G120" s="24"/>
      <c r="H120" s="84">
        <v>2</v>
      </c>
      <c r="I120" s="85">
        <f t="shared" si="202"/>
        <v>2.1953896816684962E-3</v>
      </c>
      <c r="J120" s="112"/>
      <c r="K120" s="31">
        <f t="shared" si="203"/>
        <v>0</v>
      </c>
      <c r="L120" s="33">
        <f>J120/H120</f>
        <v>0</v>
      </c>
      <c r="M120" s="24"/>
      <c r="N120" s="84"/>
      <c r="O120" s="85">
        <f t="shared" si="213"/>
        <v>0</v>
      </c>
      <c r="P120" s="112"/>
      <c r="Q120" s="31">
        <f t="shared" si="214"/>
        <v>0</v>
      </c>
      <c r="R120" s="33"/>
      <c r="S120" s="24"/>
      <c r="T120" s="84"/>
      <c r="U120" s="85">
        <f>T120/$T$123</f>
        <v>0</v>
      </c>
      <c r="V120" s="112"/>
      <c r="W120" s="31">
        <f>V120/$V$123</f>
        <v>0</v>
      </c>
      <c r="X120" s="33"/>
      <c r="Y120" s="24"/>
      <c r="Z120" s="84"/>
      <c r="AA120" s="85">
        <f>Z120/$Z$123</f>
        <v>0</v>
      </c>
      <c r="AB120" s="112"/>
      <c r="AC120" s="31">
        <f>AB120/$AB$123</f>
        <v>0</v>
      </c>
      <c r="AD120" s="33"/>
      <c r="AE120" s="24"/>
      <c r="AF120" s="84">
        <v>1</v>
      </c>
      <c r="AG120" s="85">
        <f>AF120/$AF$123</f>
        <v>1.0989010989010989E-3</v>
      </c>
      <c r="AH120" s="112">
        <v>1</v>
      </c>
      <c r="AI120" s="31">
        <f>AH120/$AH$123</f>
        <v>5.3475935828877002E-3</v>
      </c>
      <c r="AJ120" s="33">
        <f>AH120/AF120</f>
        <v>1</v>
      </c>
      <c r="AK120" s="24"/>
      <c r="AL120" s="84">
        <v>2</v>
      </c>
      <c r="AM120" s="85">
        <f>AL120/$AL$123</f>
        <v>2.3612750885478157E-3</v>
      </c>
      <c r="AN120" s="112">
        <v>0</v>
      </c>
      <c r="AO120" s="31">
        <f>AN120/$AN$123</f>
        <v>0</v>
      </c>
      <c r="AP120" s="33"/>
      <c r="AQ120" s="24"/>
      <c r="AR120" s="84"/>
      <c r="AS120" s="85"/>
      <c r="AT120" s="35"/>
      <c r="AU120" s="31"/>
      <c r="AV120" s="33"/>
      <c r="AW120" s="24"/>
      <c r="AX120" s="84"/>
      <c r="AY120" s="85"/>
      <c r="AZ120" s="35"/>
      <c r="BA120" s="31"/>
      <c r="BB120" s="33"/>
      <c r="BC120" s="24"/>
      <c r="BD120" s="47"/>
      <c r="BE120" s="88"/>
      <c r="BF120" s="20"/>
      <c r="BG120" s="1"/>
      <c r="BH120" s="2"/>
      <c r="BI120" s="12"/>
      <c r="BJ120" s="80"/>
      <c r="BK120" s="99"/>
      <c r="BL120" s="94"/>
      <c r="BM120" s="17"/>
      <c r="BN120" s="2"/>
    </row>
    <row r="121" spans="1:66" ht="13.5" customHeight="1" x14ac:dyDescent="0.2">
      <c r="A121" s="28" t="s">
        <v>49</v>
      </c>
      <c r="B121" s="84">
        <v>3</v>
      </c>
      <c r="C121" s="85">
        <f t="shared" si="127"/>
        <v>3.6188178528347406E-3</v>
      </c>
      <c r="D121" s="112">
        <v>1</v>
      </c>
      <c r="E121" s="31">
        <f t="shared" si="128"/>
        <v>5.434782608695652E-3</v>
      </c>
      <c r="F121" s="33">
        <f>D121/B121</f>
        <v>0.33333333333333331</v>
      </c>
      <c r="G121" s="24"/>
      <c r="H121" s="84">
        <v>2</v>
      </c>
      <c r="I121" s="85">
        <f t="shared" si="202"/>
        <v>2.1953896816684962E-3</v>
      </c>
      <c r="J121" s="112"/>
      <c r="K121" s="31">
        <f t="shared" si="203"/>
        <v>0</v>
      </c>
      <c r="L121" s="33">
        <f>J121/H121</f>
        <v>0</v>
      </c>
      <c r="M121" s="24"/>
      <c r="N121" s="84">
        <v>2</v>
      </c>
      <c r="O121" s="85">
        <f t="shared" si="213"/>
        <v>2.2857142857142859E-3</v>
      </c>
      <c r="P121" s="112"/>
      <c r="Q121" s="31">
        <f t="shared" si="214"/>
        <v>0</v>
      </c>
      <c r="R121" s="33">
        <f>P121/N121</f>
        <v>0</v>
      </c>
      <c r="S121" s="24"/>
      <c r="T121" s="84">
        <v>2</v>
      </c>
      <c r="U121" s="85">
        <f>T121/$T$123</f>
        <v>2.2446689113355782E-3</v>
      </c>
      <c r="V121" s="112">
        <v>0</v>
      </c>
      <c r="W121" s="31">
        <f>V121/$V$123</f>
        <v>0</v>
      </c>
      <c r="X121" s="33">
        <f>V121/T121</f>
        <v>0</v>
      </c>
      <c r="Y121" s="24"/>
      <c r="Z121" s="84">
        <v>4</v>
      </c>
      <c r="AA121" s="85">
        <f>Z121/$Z$123</f>
        <v>3.956478733926805E-3</v>
      </c>
      <c r="AB121" s="112">
        <v>1</v>
      </c>
      <c r="AC121" s="31">
        <f>AB121/$AB$123</f>
        <v>4.6511627906976744E-3</v>
      </c>
      <c r="AD121" s="33">
        <f>AB121/Z121</f>
        <v>0.25</v>
      </c>
      <c r="AE121" s="24"/>
      <c r="AF121" s="84">
        <v>5</v>
      </c>
      <c r="AG121" s="85">
        <f>AF121/$AF$123</f>
        <v>5.4945054945054949E-3</v>
      </c>
      <c r="AH121" s="112">
        <v>1</v>
      </c>
      <c r="AI121" s="31">
        <f>AH121/$AH$123</f>
        <v>5.3475935828877002E-3</v>
      </c>
      <c r="AJ121" s="33">
        <f>AH121/AF121</f>
        <v>0.2</v>
      </c>
      <c r="AK121" s="24"/>
      <c r="AL121" s="84">
        <v>3</v>
      </c>
      <c r="AM121" s="85">
        <f>AL121/$AL$123</f>
        <v>3.5419126328217238E-3</v>
      </c>
      <c r="AN121" s="112">
        <v>1</v>
      </c>
      <c r="AO121" s="31">
        <f>AN121/$AN$123</f>
        <v>4.608294930875576E-3</v>
      </c>
      <c r="AP121" s="33">
        <f>AN121/AL121</f>
        <v>0.33333333333333331</v>
      </c>
      <c r="AQ121" s="24"/>
      <c r="AR121" s="84">
        <v>7</v>
      </c>
      <c r="AS121" s="85">
        <f>AR121/$AR$123</f>
        <v>8.0459770114942528E-3</v>
      </c>
      <c r="AT121" s="35">
        <v>3</v>
      </c>
      <c r="AU121" s="31">
        <f>AT121/$AT$123</f>
        <v>1.3888888888888888E-2</v>
      </c>
      <c r="AV121" s="33">
        <f>AT121/AR121</f>
        <v>0.42857142857142855</v>
      </c>
      <c r="AW121" s="24"/>
      <c r="AX121" s="84">
        <v>7</v>
      </c>
      <c r="AY121" s="85">
        <f>AX121/$AX$123</f>
        <v>8.9858793324775355E-3</v>
      </c>
      <c r="AZ121" s="35">
        <v>3</v>
      </c>
      <c r="BA121" s="31">
        <f>AZ121/$AZ$123</f>
        <v>1.4563106796116505E-2</v>
      </c>
      <c r="BB121" s="33">
        <f>AZ121/AX121</f>
        <v>0.42857142857142855</v>
      </c>
      <c r="BC121" s="24"/>
      <c r="BD121" s="47">
        <v>3</v>
      </c>
      <c r="BE121" s="88">
        <v>4.24929178470255E-3</v>
      </c>
      <c r="BF121" s="39"/>
      <c r="BG121" s="1"/>
      <c r="BH121" s="2"/>
      <c r="BI121" s="12"/>
      <c r="BJ121" s="78"/>
      <c r="BK121" s="97"/>
      <c r="BL121" s="39"/>
      <c r="BM121" s="14"/>
      <c r="BN121" s="15"/>
    </row>
    <row r="122" spans="1:66" ht="13.5" customHeight="1" x14ac:dyDescent="0.2">
      <c r="A122" s="28" t="s">
        <v>36</v>
      </c>
      <c r="B122" s="84">
        <v>4</v>
      </c>
      <c r="C122" s="85">
        <f t="shared" si="127"/>
        <v>4.8250904704463205E-3</v>
      </c>
      <c r="D122" s="112">
        <v>1</v>
      </c>
      <c r="E122" s="31">
        <f t="shared" si="128"/>
        <v>5.434782608695652E-3</v>
      </c>
      <c r="F122" s="33">
        <f t="shared" ref="F122" si="220">D122/B122</f>
        <v>0.25</v>
      </c>
      <c r="G122" s="24"/>
      <c r="H122" s="84">
        <v>2</v>
      </c>
      <c r="I122" s="85">
        <f t="shared" si="202"/>
        <v>2.1953896816684962E-3</v>
      </c>
      <c r="J122" s="112">
        <v>1</v>
      </c>
      <c r="K122" s="31">
        <f t="shared" si="203"/>
        <v>5.0251256281407036E-3</v>
      </c>
      <c r="L122" s="33">
        <f t="shared" ref="L122" si="221">J122/H122</f>
        <v>0.5</v>
      </c>
      <c r="M122" s="24"/>
      <c r="N122" s="84">
        <v>2</v>
      </c>
      <c r="O122" s="85">
        <f t="shared" si="213"/>
        <v>2.2857142857142859E-3</v>
      </c>
      <c r="P122" s="112">
        <v>1</v>
      </c>
      <c r="Q122" s="31">
        <f t="shared" si="214"/>
        <v>4.7393364928909956E-3</v>
      </c>
      <c r="R122" s="33">
        <f t="shared" si="215"/>
        <v>0.5</v>
      </c>
      <c r="S122" s="24"/>
      <c r="T122" s="84">
        <v>5</v>
      </c>
      <c r="U122" s="85">
        <f>T122/$T$123</f>
        <v>5.6116722783389446E-3</v>
      </c>
      <c r="V122" s="112">
        <v>2</v>
      </c>
      <c r="W122" s="31">
        <f>V122/$V$123</f>
        <v>1.0309278350515464E-2</v>
      </c>
      <c r="X122" s="33">
        <f t="shared" si="145"/>
        <v>0.4</v>
      </c>
      <c r="Y122" s="24"/>
      <c r="Z122" s="84">
        <v>5</v>
      </c>
      <c r="AA122" s="85">
        <f>Z122/$Z$123</f>
        <v>4.945598417408506E-3</v>
      </c>
      <c r="AB122" s="112">
        <v>3</v>
      </c>
      <c r="AC122" s="31">
        <f>AB122/$AB$123</f>
        <v>1.3953488372093023E-2</v>
      </c>
      <c r="AD122" s="33">
        <f t="shared" si="187"/>
        <v>0.6</v>
      </c>
      <c r="AE122" s="24"/>
      <c r="AF122" s="84">
        <v>6</v>
      </c>
      <c r="AG122" s="85">
        <f>AF122/$AF$123</f>
        <v>6.5934065934065934E-3</v>
      </c>
      <c r="AH122" s="112">
        <v>2</v>
      </c>
      <c r="AI122" s="31">
        <f>AH122/$AH$123</f>
        <v>1.06951871657754E-2</v>
      </c>
      <c r="AJ122" s="33">
        <f t="shared" si="218"/>
        <v>0.33333333333333331</v>
      </c>
      <c r="AK122" s="24"/>
      <c r="AL122" s="84">
        <v>2</v>
      </c>
      <c r="AM122" s="85">
        <f>AL122/$AL$123</f>
        <v>2.3612750885478157E-3</v>
      </c>
      <c r="AN122" s="112">
        <v>1</v>
      </c>
      <c r="AO122" s="31">
        <f>AN122/$AN$123</f>
        <v>4.608294930875576E-3</v>
      </c>
      <c r="AP122" s="33">
        <f t="shared" si="197"/>
        <v>0.5</v>
      </c>
      <c r="AQ122" s="24"/>
      <c r="AR122" s="84">
        <v>4</v>
      </c>
      <c r="AS122" s="85">
        <f>AR122/$AR$123</f>
        <v>4.5977011494252873E-3</v>
      </c>
      <c r="AT122" s="35">
        <v>1</v>
      </c>
      <c r="AU122" s="31">
        <f>AT122/$AT$123</f>
        <v>4.6296296296296294E-3</v>
      </c>
      <c r="AV122" s="33">
        <f t="shared" si="177"/>
        <v>0.25</v>
      </c>
      <c r="AW122" s="24"/>
      <c r="AX122" s="84">
        <v>2</v>
      </c>
      <c r="AY122" s="85">
        <f>AX122/$AX$123</f>
        <v>2.5673940949935813E-3</v>
      </c>
      <c r="AZ122" s="35">
        <v>0</v>
      </c>
      <c r="BA122" s="31">
        <f>AZ122/$AZ$123</f>
        <v>0</v>
      </c>
      <c r="BB122" s="33">
        <f t="shared" si="207"/>
        <v>0</v>
      </c>
      <c r="BC122" s="24"/>
      <c r="BD122" s="47">
        <v>4</v>
      </c>
      <c r="BE122" s="88">
        <v>5.6657223796033997E-3</v>
      </c>
      <c r="BF122" s="20">
        <v>1</v>
      </c>
      <c r="BG122" s="1">
        <v>6.3694267515923561E-3</v>
      </c>
      <c r="BH122" s="2">
        <f>BF122/BD122</f>
        <v>0.25</v>
      </c>
      <c r="BI122" s="12"/>
      <c r="BJ122" s="78"/>
      <c r="BK122" s="97"/>
      <c r="BL122" s="39"/>
      <c r="BM122" s="14"/>
      <c r="BN122" s="15"/>
    </row>
    <row r="123" spans="1:66" ht="13.5" customHeight="1" thickBot="1" x14ac:dyDescent="0.25">
      <c r="A123" s="29" t="s">
        <v>2</v>
      </c>
      <c r="B123" s="86">
        <f>B5+B6+B7+B10+B8+B11+B24+B31+B40+B46+B49+B55+B57+B63+B76+B93+B94+B98+B102+B103+B104+B105+B111+B121+B122+B9+B56+B120+B113+B114+B115+B116+B118+B117+B112</f>
        <v>829</v>
      </c>
      <c r="C123" s="87">
        <f t="shared" si="127"/>
        <v>1</v>
      </c>
      <c r="D123" s="115">
        <f>D5+D6+D7+D10+D8+D11+D24+D31+D40+D46+D49+D55+D57+D63+D76+D93+D94+D98+D102+D103+D104+D105+D111+D121+D122+D9+D56+D120+D113+D114+D115+D116+D118+D117+D112</f>
        <v>184</v>
      </c>
      <c r="E123" s="32">
        <f>D123/$D$123</f>
        <v>1</v>
      </c>
      <c r="F123" s="34">
        <f>D123/B123</f>
        <v>0.22195416164053075</v>
      </c>
      <c r="G123" s="25"/>
      <c r="H123" s="86">
        <f>H5+H6+H7+H10+H8+H11+H24+H31+H40+H46+H49+H55+H57+H63+H76+H93+H94+H98+H102+H103+H104+H105+H111+H121+H122+H9+H56+H120+H113+H114+H115+H116+H118+H117+H112</f>
        <v>911</v>
      </c>
      <c r="I123" s="87">
        <f t="shared" si="202"/>
        <v>1</v>
      </c>
      <c r="J123" s="115">
        <f>J5+J6+J7+J10+J8+J11+J24+J31+J40+J46+J49+J55+J57+J63+J76+J93+J94+J98+J102+J103+J104+J105+J111+J121+J122+J9+J56+J120+J113+J114+J115+J116+J118+J117+J112</f>
        <v>199</v>
      </c>
      <c r="K123" s="32">
        <f t="shared" si="203"/>
        <v>1</v>
      </c>
      <c r="L123" s="34">
        <f>J123/H123</f>
        <v>0.21844127332601537</v>
      </c>
      <c r="M123" s="25"/>
      <c r="N123" s="86">
        <f>N5+N6+N7+N10+N8+N11+N24+N31+N40+N46+N49+N55+N57+N63+N76+N93+N94+N98+N102+N103+N104+N105+N111+N121+N122+N9+N56+N120+N113+N114+N115+N116+N118+N117</f>
        <v>875</v>
      </c>
      <c r="O123" s="87">
        <f t="shared" si="213"/>
        <v>1</v>
      </c>
      <c r="P123" s="115">
        <f>P5+P6+P7+P10+P8+P11+P24+P31+P40+P46+P49+P55+P57+P63+P76+P93+P94+P98+P102+P103+P104+P105+P111+P121+P122+P9+P56+P120+P113+P114+P115+P116+P118+P117</f>
        <v>211</v>
      </c>
      <c r="Q123" s="32">
        <f t="shared" si="214"/>
        <v>1</v>
      </c>
      <c r="R123" s="34">
        <f>P123/N123</f>
        <v>0.24114285714285713</v>
      </c>
      <c r="S123" s="25"/>
      <c r="T123" s="86">
        <f>T5+T6+T7+T10+T8+T11+T24+T31+T40+T46+T49+T55+T57+T63+T76+T93+T94+T98+T102+T103+T104+T105+T111+T121+T122+T9+T56+T120+T113+T114+T115+T116+T118+T117</f>
        <v>891</v>
      </c>
      <c r="U123" s="87">
        <f>T123/$T$123</f>
        <v>1</v>
      </c>
      <c r="V123" s="115">
        <f>V5+V6+V7+V10+V8+V11+V24+V31+V40+V46+V49+V55+V57+V63+V76+V93+V94+V98+V102+V103+V104+V105+V111+V121+V122+V9+V56+V120+V113+V114+V115+V116+V118+V117</f>
        <v>194</v>
      </c>
      <c r="W123" s="32">
        <f>V123/$V$123</f>
        <v>1</v>
      </c>
      <c r="X123" s="34">
        <f t="shared" si="145"/>
        <v>0.21773288439955107</v>
      </c>
      <c r="Y123" s="25"/>
      <c r="Z123" s="86">
        <f>Z5+Z6+Z7+Z10+Z8+Z11+Z24+Z31+Z40+Z46+Z49+Z55+Z57+Z63+Z76+Z93+Z94+Z98+Z102+Z103+Z104+Z105+Z111+Z121+Z122+Z9+Z56+Z120+Z113+Z114+Z115+Z116+Z118</f>
        <v>1011</v>
      </c>
      <c r="AA123" s="87">
        <f>Z123/$Z$123</f>
        <v>1</v>
      </c>
      <c r="AB123" s="115">
        <f>AB5+AB6+AB7+AB10+AB8+AB11+AB24+AB31+AB40+AB46+AB49+AB55+AB57+AB63+AB76+AB93+AB94+AB98+AB102+AB103+AB104+AB105+AB111+AB121+AB122+AB9+AB56+AB120+AB113+AB114+AB115+AB116+AB118</f>
        <v>215</v>
      </c>
      <c r="AC123" s="32">
        <f>AB123/$AB$123</f>
        <v>1</v>
      </c>
      <c r="AD123" s="34">
        <f>AB123/Z123</f>
        <v>0.21266073194856577</v>
      </c>
      <c r="AE123" s="25"/>
      <c r="AF123" s="86">
        <f>AF5+AF6+AF7+AF10+AF8+AF11+AF24+AF31+AF40+AF46+AF49+AF55+AF57+AF63+AF76+AF93+AF94+AF98+AF102+AF103+AF104+AF105+AF111+AF121+AF122+AF9+AF56+AF120+AF113+AF114+AF115+AF116+AF118</f>
        <v>910</v>
      </c>
      <c r="AG123" s="87">
        <f>AF123/$AF$123</f>
        <v>1</v>
      </c>
      <c r="AH123" s="115">
        <f>AH5+AH6+AH7+AH10+AH8+AH11+AH24+AH31+AH40+AH46+AH49+AH55+AH57+AH63+AH76+AH93+AH94+AH98+AH102+AH103+AH104+AH105+AH111+AH121+AH122+AH9+AH56+AH120+AH113+AH114+AH115+AH116+AH118</f>
        <v>187</v>
      </c>
      <c r="AI123" s="32">
        <f>AH123/$AH$123</f>
        <v>1</v>
      </c>
      <c r="AJ123" s="34">
        <f t="shared" si="218"/>
        <v>0.20549450549450549</v>
      </c>
      <c r="AK123" s="25"/>
      <c r="AL123" s="86">
        <f>AL5+AL6+AL7+AL10+AL8+AL11+AL24+AL31+AL40+AL46+AL49+AL55+AL57+AL63+AL76+AL93+AL94+AL98+AL102+AL103+AL104+AL105+AL111+AL121+AL122+AL9+AL56+AL120</f>
        <v>847</v>
      </c>
      <c r="AM123" s="87">
        <f>AL123/$AL$123</f>
        <v>1</v>
      </c>
      <c r="AN123" s="115">
        <f>AN5+AN6+AN7+AN10+AN8+AN11+AN24+AN31+AN40+AN46+AN49+AN55+AN57+AN63+AN76+AN93+AN94+AN98+AN102+AN103+AN104+AN105+AN111+AN121+AN122+AN9+AN56+AN120</f>
        <v>217</v>
      </c>
      <c r="AO123" s="32">
        <f>AN123/$AN$123</f>
        <v>1</v>
      </c>
      <c r="AP123" s="34">
        <f t="shared" si="197"/>
        <v>0.256198347107438</v>
      </c>
      <c r="AQ123" s="25"/>
      <c r="AR123" s="86">
        <f>AR5+AR6+AR7+AR10+AR8+AR11+AR24+AR31+AR40+AR46+AR49+AR55+AR57+AR63+AR76+AR93+AR94+AR98+AR102+AR103+AR104+AR105+AR111+AR121+AR122+AR9</f>
        <v>870</v>
      </c>
      <c r="AS123" s="87">
        <f>AR123/$AR$123</f>
        <v>1</v>
      </c>
      <c r="AT123" s="36">
        <f>AT5+AT6+AT7+AT10+AT8+AT11+AT24+AT31+AT40+AT46+AT49+AT55+AT57+AT63+AT76+AT93+AT94+AT98+AT102+AT103+AT104+AT105+AT111+AT121+AT122+AT9</f>
        <v>216</v>
      </c>
      <c r="AU123" s="32">
        <f>AT123/$AT$123</f>
        <v>1</v>
      </c>
      <c r="AV123" s="34">
        <f t="shared" si="177"/>
        <v>0.24827586206896551</v>
      </c>
      <c r="AW123" s="25"/>
      <c r="AX123" s="86">
        <v>779</v>
      </c>
      <c r="AY123" s="87">
        <f>AX123/$AX$123</f>
        <v>1</v>
      </c>
      <c r="AZ123" s="36">
        <f>AZ5+AZ6+AZ7+AZ10+AZ8+AZ11+AZ24+AZ31+AZ40+AZ46+AZ49+AZ55+AZ57+AZ63+AZ76+AZ93+AZ94+AZ98+AZ102+AZ103+AZ104+AZ105+AZ111+AZ121+AZ122</f>
        <v>206</v>
      </c>
      <c r="BA123" s="32">
        <f>AZ123/$AZ$123</f>
        <v>1</v>
      </c>
      <c r="BB123" s="34">
        <f t="shared" si="207"/>
        <v>0.2644415917843389</v>
      </c>
      <c r="BC123" s="25"/>
      <c r="BD123" s="76">
        <v>706</v>
      </c>
      <c r="BE123" s="52">
        <v>1</v>
      </c>
      <c r="BF123" s="4">
        <v>157</v>
      </c>
      <c r="BG123" s="5">
        <v>1</v>
      </c>
      <c r="BH123" s="6">
        <f>BF123/BD123</f>
        <v>0.22237960339943344</v>
      </c>
      <c r="BI123" s="18"/>
      <c r="BJ123" s="81">
        <v>698</v>
      </c>
      <c r="BK123" s="92">
        <v>1</v>
      </c>
      <c r="BL123" s="95">
        <v>196</v>
      </c>
      <c r="BM123" s="10">
        <v>1</v>
      </c>
      <c r="BN123" s="6">
        <f>BL123/BJ123</f>
        <v>0.28080229226361031</v>
      </c>
    </row>
    <row r="124" spans="1:66" ht="13.5" customHeight="1" x14ac:dyDescent="0.2">
      <c r="A124" s="66"/>
      <c r="B124" s="103"/>
      <c r="C124" s="104"/>
      <c r="D124" s="116"/>
      <c r="E124" s="104"/>
      <c r="F124" s="105"/>
      <c r="G124" s="54"/>
      <c r="H124" s="103"/>
      <c r="I124" s="104"/>
      <c r="J124" s="116"/>
      <c r="K124" s="104"/>
      <c r="L124" s="105"/>
      <c r="M124" s="54"/>
      <c r="N124" s="103"/>
      <c r="O124" s="104"/>
      <c r="P124" s="116"/>
      <c r="Q124" s="104"/>
      <c r="R124" s="105"/>
      <c r="S124" s="54"/>
      <c r="T124" s="103"/>
      <c r="U124" s="104"/>
      <c r="V124" s="116"/>
      <c r="W124" s="104"/>
      <c r="X124" s="105"/>
      <c r="Y124" s="54"/>
      <c r="Z124" s="103"/>
      <c r="AA124" s="104"/>
      <c r="AB124" s="116"/>
      <c r="AC124" s="104"/>
      <c r="AD124" s="105"/>
      <c r="AE124" s="54"/>
      <c r="AF124" s="103"/>
      <c r="AG124" s="104"/>
      <c r="AH124" s="116"/>
      <c r="AI124" s="104"/>
      <c r="AJ124" s="105"/>
      <c r="AK124" s="54"/>
      <c r="AL124" s="103"/>
      <c r="AM124" s="104"/>
      <c r="AN124" s="103"/>
      <c r="AO124" s="104"/>
      <c r="AP124" s="105"/>
      <c r="AQ124" s="54"/>
      <c r="AR124" s="103"/>
      <c r="AS124" s="104"/>
      <c r="AT124" s="103"/>
      <c r="AU124" s="104"/>
      <c r="AV124" s="105"/>
      <c r="AW124" s="54"/>
      <c r="AX124" s="106"/>
      <c r="AY124" s="107"/>
      <c r="AZ124" s="106"/>
      <c r="BA124" s="107"/>
      <c r="BB124" s="108"/>
      <c r="BC124" s="109"/>
      <c r="BD124" s="110"/>
      <c r="BE124" s="107"/>
      <c r="BF124" s="74"/>
      <c r="BG124" s="75"/>
      <c r="BH124" s="72"/>
    </row>
    <row r="125" spans="1:66" x14ac:dyDescent="0.2">
      <c r="A125" s="66"/>
      <c r="B125" s="103"/>
      <c r="C125" s="104"/>
      <c r="D125" s="116"/>
      <c r="E125" s="104"/>
      <c r="F125" s="105"/>
      <c r="G125" s="54"/>
      <c r="H125" s="103"/>
      <c r="I125" s="104"/>
      <c r="J125" s="116"/>
      <c r="K125" s="104"/>
      <c r="L125" s="105"/>
      <c r="M125" s="54"/>
      <c r="N125" s="103"/>
      <c r="O125" s="104"/>
      <c r="P125" s="116"/>
      <c r="Q125" s="104"/>
      <c r="R125" s="105"/>
      <c r="S125" s="54"/>
      <c r="T125" s="103"/>
      <c r="U125" s="104"/>
      <c r="V125" s="116"/>
      <c r="W125" s="104"/>
      <c r="X125" s="105"/>
      <c r="Y125" s="54"/>
      <c r="Z125" s="103"/>
      <c r="AA125" s="104"/>
      <c r="AB125" s="116"/>
      <c r="AC125" s="104"/>
      <c r="AD125" s="105"/>
      <c r="AE125" s="54"/>
      <c r="AF125" s="103"/>
      <c r="AG125" s="104"/>
      <c r="AH125" s="116"/>
      <c r="AI125" s="104"/>
      <c r="AJ125" s="105"/>
      <c r="AK125" s="54"/>
      <c r="AL125" s="103"/>
      <c r="AM125" s="104"/>
      <c r="AN125" s="103"/>
      <c r="AO125" s="104"/>
      <c r="AP125" s="105"/>
      <c r="AQ125" s="54"/>
      <c r="AR125" s="103"/>
      <c r="AS125" s="104"/>
      <c r="AT125" s="103"/>
      <c r="AU125" s="104"/>
      <c r="AV125" s="105"/>
      <c r="AW125" s="54"/>
      <c r="AX125" s="106"/>
      <c r="AY125" s="107"/>
      <c r="AZ125" s="106"/>
      <c r="BA125" s="107"/>
      <c r="BB125" s="108"/>
      <c r="BC125" s="109"/>
      <c r="BD125" s="110"/>
      <c r="BE125" s="107"/>
      <c r="BF125" s="74"/>
      <c r="BG125" s="75"/>
      <c r="BH125" s="72"/>
    </row>
    <row r="126" spans="1:66" x14ac:dyDescent="0.2">
      <c r="A126" s="66"/>
      <c r="B126" s="103"/>
      <c r="C126" s="104"/>
      <c r="D126" s="116"/>
      <c r="E126" s="104"/>
      <c r="F126" s="105"/>
      <c r="G126" s="54"/>
      <c r="H126" s="103"/>
      <c r="I126" s="104"/>
      <c r="J126" s="116"/>
      <c r="K126" s="104"/>
      <c r="L126" s="105"/>
      <c r="M126" s="54"/>
      <c r="N126" s="103"/>
      <c r="O126" s="104"/>
      <c r="P126" s="116"/>
      <c r="Q126" s="104"/>
      <c r="R126" s="105"/>
      <c r="S126" s="54"/>
      <c r="T126" s="103"/>
      <c r="U126" s="104"/>
      <c r="V126" s="116"/>
      <c r="W126" s="104"/>
      <c r="X126" s="105"/>
      <c r="Y126" s="54"/>
      <c r="Z126" s="103"/>
      <c r="AA126" s="104"/>
      <c r="AB126" s="116"/>
      <c r="AC126" s="104"/>
      <c r="AD126" s="105"/>
      <c r="AE126" s="54"/>
      <c r="AF126" s="103"/>
      <c r="AG126" s="104"/>
      <c r="AH126" s="116"/>
      <c r="AI126" s="104"/>
      <c r="AJ126" s="105"/>
      <c r="AK126" s="54"/>
      <c r="AL126" s="103"/>
      <c r="AM126" s="104"/>
      <c r="AN126" s="103"/>
      <c r="AO126" s="104"/>
      <c r="AP126" s="105"/>
      <c r="AQ126" s="54"/>
      <c r="AR126" s="103"/>
      <c r="AS126" s="104"/>
      <c r="AT126" s="103"/>
      <c r="AU126" s="104"/>
      <c r="AV126" s="105"/>
      <c r="AW126" s="54"/>
      <c r="AX126" s="106"/>
      <c r="AY126" s="107"/>
      <c r="AZ126" s="106"/>
      <c r="BA126" s="107"/>
      <c r="BB126" s="108"/>
      <c r="BC126" s="109"/>
      <c r="BD126" s="110"/>
      <c r="BE126" s="107"/>
      <c r="BF126" s="74"/>
      <c r="BG126" s="75"/>
      <c r="BH126" s="72"/>
    </row>
    <row r="127" spans="1:66" x14ac:dyDescent="0.2">
      <c r="A127" s="66"/>
      <c r="B127" s="103"/>
      <c r="C127" s="104"/>
      <c r="D127" s="116"/>
      <c r="E127" s="104"/>
      <c r="F127" s="105"/>
      <c r="G127" s="54"/>
      <c r="H127" s="103"/>
      <c r="I127" s="104"/>
      <c r="J127" s="116"/>
      <c r="K127" s="104"/>
      <c r="L127" s="105"/>
      <c r="M127" s="54"/>
      <c r="N127" s="103"/>
      <c r="O127" s="104"/>
      <c r="P127" s="116"/>
      <c r="Q127" s="104"/>
      <c r="R127" s="105"/>
      <c r="S127" s="54"/>
      <c r="T127" s="103"/>
      <c r="U127" s="104"/>
      <c r="V127" s="116"/>
      <c r="W127" s="104"/>
      <c r="X127" s="105"/>
      <c r="Y127" s="54"/>
      <c r="Z127" s="103"/>
      <c r="AA127" s="104"/>
      <c r="AB127" s="116"/>
      <c r="AC127" s="104"/>
      <c r="AD127" s="105"/>
      <c r="AE127" s="54"/>
      <c r="AF127" s="103"/>
      <c r="AG127" s="104"/>
      <c r="AH127" s="116"/>
      <c r="AI127" s="104"/>
      <c r="AJ127" s="105"/>
      <c r="AK127" s="54"/>
      <c r="AL127" s="103"/>
      <c r="AM127" s="104"/>
      <c r="AN127" s="103"/>
      <c r="AO127" s="104"/>
      <c r="AP127" s="105"/>
      <c r="AQ127" s="54"/>
      <c r="AR127" s="103"/>
      <c r="AS127" s="104"/>
      <c r="AT127" s="103"/>
      <c r="AU127" s="104"/>
      <c r="AV127" s="105"/>
      <c r="AW127" s="54"/>
      <c r="AX127" s="106"/>
      <c r="AY127" s="107"/>
      <c r="AZ127" s="106"/>
      <c r="BA127" s="107"/>
      <c r="BB127" s="108"/>
      <c r="BC127" s="109"/>
      <c r="BD127" s="110"/>
      <c r="BE127" s="107"/>
      <c r="BF127" s="74"/>
      <c r="BG127" s="75"/>
      <c r="BH127" s="72"/>
    </row>
    <row r="128" spans="1:66" ht="36.75" customHeight="1" x14ac:dyDescent="0.2">
      <c r="A128" s="66"/>
      <c r="B128" s="103"/>
      <c r="C128" s="104"/>
      <c r="D128" s="116"/>
      <c r="E128" s="104"/>
      <c r="F128" s="105"/>
      <c r="G128" s="54"/>
      <c r="H128" s="103"/>
      <c r="I128" s="104"/>
      <c r="J128" s="116"/>
      <c r="K128" s="104"/>
      <c r="L128" s="105"/>
      <c r="M128" s="54"/>
      <c r="N128" s="103"/>
      <c r="O128" s="104"/>
      <c r="P128" s="116"/>
      <c r="Q128" s="104"/>
      <c r="R128" s="105"/>
      <c r="S128" s="54"/>
      <c r="T128" s="103"/>
      <c r="U128" s="104"/>
      <c r="V128" s="116"/>
      <c r="W128" s="104"/>
      <c r="X128" s="105"/>
      <c r="Y128" s="54"/>
      <c r="Z128" s="103"/>
      <c r="AA128" s="104"/>
      <c r="AB128" s="116"/>
      <c r="AC128" s="104"/>
      <c r="AD128" s="105"/>
      <c r="AE128" s="54"/>
      <c r="AF128" s="103"/>
      <c r="AG128" s="104"/>
      <c r="AH128" s="116"/>
      <c r="AI128" s="104"/>
      <c r="AJ128" s="105"/>
      <c r="AK128" s="54"/>
      <c r="AL128" s="103"/>
      <c r="AM128" s="104"/>
      <c r="AN128" s="103"/>
      <c r="AO128" s="104"/>
      <c r="AP128" s="105"/>
      <c r="AQ128" s="54"/>
      <c r="AR128" s="103"/>
      <c r="AS128" s="104"/>
      <c r="AT128" s="103"/>
      <c r="AU128" s="104"/>
      <c r="AV128" s="105"/>
      <c r="AW128" s="54"/>
      <c r="AX128" s="106"/>
      <c r="AY128" s="107"/>
      <c r="AZ128" s="106"/>
      <c r="BA128" s="107"/>
      <c r="BB128" s="108"/>
      <c r="BC128" s="109"/>
      <c r="BD128" s="110"/>
      <c r="BE128" s="107"/>
      <c r="BF128" s="74"/>
      <c r="BG128" s="75"/>
      <c r="BH128" s="72"/>
    </row>
    <row r="129" spans="1:66" ht="12.75" customHeight="1" x14ac:dyDescent="0.2">
      <c r="A129" s="66"/>
      <c r="B129" s="103"/>
      <c r="C129" s="104"/>
      <c r="D129" s="116"/>
      <c r="E129" s="104"/>
      <c r="F129" s="105"/>
      <c r="G129" s="54"/>
      <c r="H129" s="103"/>
      <c r="I129" s="104"/>
      <c r="J129" s="116"/>
      <c r="K129" s="104"/>
      <c r="L129" s="105"/>
      <c r="M129" s="54"/>
      <c r="N129" s="103"/>
      <c r="O129" s="104"/>
      <c r="P129" s="116"/>
      <c r="Q129" s="104"/>
      <c r="R129" s="105"/>
      <c r="S129" s="54"/>
      <c r="T129" s="103"/>
      <c r="U129" s="104"/>
      <c r="V129" s="116"/>
      <c r="W129" s="104"/>
      <c r="X129" s="105"/>
      <c r="Y129" s="54"/>
      <c r="Z129" s="103"/>
      <c r="AA129" s="104"/>
      <c r="AB129" s="116"/>
      <c r="AC129" s="104"/>
      <c r="AD129" s="105"/>
      <c r="AE129" s="54"/>
      <c r="AF129" s="103"/>
      <c r="AG129" s="104"/>
      <c r="AH129" s="116"/>
      <c r="AI129" s="104"/>
      <c r="AJ129" s="105"/>
      <c r="AK129" s="54"/>
      <c r="AL129" s="103"/>
      <c r="AM129" s="104"/>
      <c r="AN129" s="103"/>
      <c r="AO129" s="104"/>
      <c r="AP129" s="105"/>
      <c r="AQ129" s="54"/>
      <c r="AR129" s="103"/>
      <c r="AS129" s="104"/>
      <c r="AT129" s="103"/>
      <c r="AU129" s="104"/>
      <c r="AV129" s="105"/>
      <c r="AW129" s="54"/>
      <c r="AX129" s="106"/>
      <c r="AY129" s="107"/>
      <c r="AZ129" s="106"/>
      <c r="BA129" s="107"/>
      <c r="BB129" s="108"/>
      <c r="BC129" s="109"/>
      <c r="BD129" s="110"/>
      <c r="BE129" s="107"/>
      <c r="BF129" s="74"/>
      <c r="BG129" s="75"/>
      <c r="BH129" s="72"/>
    </row>
    <row r="130" spans="1:66" x14ac:dyDescent="0.2">
      <c r="A130" s="66"/>
      <c r="B130" s="103"/>
      <c r="C130" s="104"/>
      <c r="D130" s="116"/>
      <c r="E130" s="104"/>
      <c r="F130" s="105"/>
      <c r="G130" s="54"/>
      <c r="H130" s="103"/>
      <c r="I130" s="104"/>
      <c r="J130" s="116"/>
      <c r="K130" s="104"/>
      <c r="L130" s="105"/>
      <c r="M130" s="54"/>
      <c r="N130" s="103"/>
      <c r="O130" s="104"/>
      <c r="P130" s="116"/>
      <c r="Q130" s="104"/>
      <c r="R130" s="105"/>
      <c r="S130" s="54"/>
      <c r="T130" s="103"/>
      <c r="U130" s="104"/>
      <c r="V130" s="116"/>
      <c r="W130" s="104"/>
      <c r="X130" s="105"/>
      <c r="Y130" s="54"/>
      <c r="Z130" s="103"/>
      <c r="AA130" s="104"/>
      <c r="AB130" s="116"/>
      <c r="AC130" s="104"/>
      <c r="AD130" s="105"/>
      <c r="AE130" s="54"/>
      <c r="AF130" s="103"/>
      <c r="AG130" s="104"/>
      <c r="AH130" s="116"/>
      <c r="AI130" s="104"/>
      <c r="AJ130" s="105"/>
      <c r="AK130" s="54"/>
      <c r="AL130" s="103"/>
      <c r="AM130" s="104"/>
      <c r="AN130" s="103"/>
      <c r="AO130" s="104"/>
      <c r="AP130" s="105"/>
      <c r="AQ130" s="54"/>
      <c r="AR130" s="103"/>
      <c r="AS130" s="104"/>
      <c r="AT130" s="103"/>
      <c r="AU130" s="104"/>
      <c r="AV130" s="105"/>
      <c r="AW130" s="54"/>
      <c r="AX130" s="106"/>
      <c r="AY130" s="107"/>
      <c r="AZ130" s="106"/>
      <c r="BA130" s="107"/>
      <c r="BB130" s="108"/>
      <c r="BC130" s="109"/>
      <c r="BD130" s="110"/>
      <c r="BE130" s="107"/>
      <c r="BF130" s="74"/>
      <c r="BG130" s="75"/>
      <c r="BH130" s="72"/>
    </row>
    <row r="131" spans="1:66" x14ac:dyDescent="0.2">
      <c r="A131" s="66"/>
      <c r="B131" s="67"/>
      <c r="C131" s="68"/>
      <c r="D131" s="117"/>
      <c r="E131" s="68"/>
      <c r="F131" s="69"/>
      <c r="G131" s="66"/>
      <c r="H131" s="67"/>
      <c r="I131" s="68"/>
      <c r="J131" s="117"/>
      <c r="K131" s="68"/>
      <c r="L131" s="69"/>
      <c r="M131" s="66"/>
      <c r="N131" s="67"/>
      <c r="O131" s="68"/>
      <c r="P131" s="117"/>
      <c r="Q131" s="68"/>
      <c r="R131" s="69"/>
      <c r="S131" s="66"/>
      <c r="T131" s="67"/>
      <c r="U131" s="68"/>
      <c r="V131" s="117"/>
      <c r="W131" s="68"/>
      <c r="X131" s="69"/>
      <c r="Y131" s="66"/>
      <c r="Z131" s="67"/>
      <c r="AA131" s="68"/>
      <c r="AB131" s="117"/>
      <c r="AC131" s="68"/>
      <c r="AD131" s="69"/>
      <c r="AE131" s="66"/>
      <c r="AF131" s="67"/>
      <c r="AG131" s="68"/>
      <c r="AH131" s="117"/>
      <c r="AI131" s="68"/>
      <c r="AJ131" s="69"/>
      <c r="AK131" s="66"/>
      <c r="AL131" s="67"/>
      <c r="AM131" s="68"/>
      <c r="AN131" s="67"/>
      <c r="AO131" s="68"/>
      <c r="AP131" s="69"/>
      <c r="AQ131" s="66"/>
      <c r="AR131" s="67"/>
      <c r="AS131" s="68"/>
      <c r="AT131" s="67"/>
      <c r="AU131" s="68"/>
      <c r="AV131" s="69"/>
      <c r="AW131" s="66"/>
      <c r="AX131" s="70"/>
      <c r="AY131" s="71"/>
      <c r="AZ131" s="70"/>
      <c r="BA131" s="71"/>
      <c r="BB131" s="72"/>
      <c r="BC131" s="12"/>
      <c r="BD131" s="73"/>
      <c r="BE131" s="71"/>
      <c r="BF131" s="74"/>
      <c r="BG131" s="75"/>
      <c r="BH131" s="72"/>
    </row>
    <row r="132" spans="1:66" x14ac:dyDescent="0.2">
      <c r="B132" s="37"/>
      <c r="D132" s="118"/>
      <c r="H132" s="37"/>
      <c r="J132" s="118"/>
      <c r="N132" s="37"/>
      <c r="P132" s="118"/>
      <c r="T132" s="37"/>
      <c r="V132" s="118"/>
      <c r="Z132" s="37"/>
      <c r="AB132" s="118"/>
      <c r="AF132" s="37"/>
      <c r="AH132" s="118"/>
      <c r="AL132" s="37"/>
      <c r="AN132" s="37"/>
      <c r="AR132" s="37"/>
      <c r="AT132" s="37"/>
    </row>
    <row r="133" spans="1:66" ht="16.5" thickBot="1" x14ac:dyDescent="0.3">
      <c r="A133" s="182" t="s">
        <v>195</v>
      </c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02"/>
      <c r="BE133" s="102"/>
      <c r="BF133" s="102"/>
      <c r="BG133" s="102"/>
      <c r="BH133" s="102"/>
    </row>
    <row r="134" spans="1:66" x14ac:dyDescent="0.2">
      <c r="A134" s="124"/>
      <c r="B134" s="183" t="s">
        <v>193</v>
      </c>
      <c r="C134" s="194"/>
      <c r="D134" s="195" t="s">
        <v>192</v>
      </c>
      <c r="E134" s="186"/>
      <c r="F134" s="187"/>
      <c r="G134" s="22"/>
      <c r="H134" s="183" t="s">
        <v>189</v>
      </c>
      <c r="I134" s="194"/>
      <c r="J134" s="195" t="s">
        <v>188</v>
      </c>
      <c r="K134" s="186"/>
      <c r="L134" s="187"/>
      <c r="M134" s="22"/>
      <c r="N134" s="183" t="s">
        <v>178</v>
      </c>
      <c r="O134" s="194"/>
      <c r="P134" s="195" t="s">
        <v>177</v>
      </c>
      <c r="Q134" s="186"/>
      <c r="R134" s="187"/>
      <c r="S134" s="22"/>
      <c r="T134" s="183" t="s">
        <v>172</v>
      </c>
      <c r="U134" s="194"/>
      <c r="V134" s="195" t="s">
        <v>171</v>
      </c>
      <c r="W134" s="186"/>
      <c r="X134" s="187"/>
      <c r="Y134" s="22"/>
      <c r="Z134" s="183" t="s">
        <v>166</v>
      </c>
      <c r="AA134" s="194"/>
      <c r="AB134" s="195" t="s">
        <v>167</v>
      </c>
      <c r="AC134" s="186"/>
      <c r="AD134" s="187"/>
      <c r="AE134" s="22"/>
      <c r="AF134" s="183" t="s">
        <v>138</v>
      </c>
      <c r="AG134" s="194"/>
      <c r="AH134" s="195" t="s">
        <v>137</v>
      </c>
      <c r="AI134" s="186"/>
      <c r="AJ134" s="187"/>
      <c r="AK134" s="22"/>
      <c r="AL134" s="183" t="s">
        <v>126</v>
      </c>
      <c r="AM134" s="194"/>
      <c r="AN134" s="195" t="s">
        <v>127</v>
      </c>
      <c r="AO134" s="186"/>
      <c r="AP134" s="187"/>
      <c r="AQ134" s="22"/>
      <c r="AR134" s="183" t="s">
        <v>115</v>
      </c>
      <c r="AS134" s="194"/>
      <c r="AT134" s="195" t="s">
        <v>114</v>
      </c>
      <c r="AU134" s="186"/>
      <c r="AV134" s="187"/>
      <c r="AW134" s="22"/>
      <c r="AX134" s="183" t="s">
        <v>92</v>
      </c>
      <c r="AY134" s="194"/>
      <c r="AZ134" s="195" t="s">
        <v>91</v>
      </c>
      <c r="BA134" s="186"/>
      <c r="BB134" s="187"/>
      <c r="BC134" s="22"/>
      <c r="BD134" s="196" t="s">
        <v>93</v>
      </c>
      <c r="BE134" s="194"/>
      <c r="BF134" s="197" t="s">
        <v>57</v>
      </c>
      <c r="BG134" s="186"/>
      <c r="BH134" s="187"/>
      <c r="BI134" s="11"/>
      <c r="BJ134" s="196" t="s">
        <v>94</v>
      </c>
      <c r="BK134" s="194"/>
      <c r="BL134" s="197" t="s">
        <v>74</v>
      </c>
      <c r="BM134" s="186"/>
      <c r="BN134" s="187"/>
    </row>
    <row r="135" spans="1:66" ht="12.75" customHeight="1" x14ac:dyDescent="0.2">
      <c r="A135" s="125" t="s">
        <v>52</v>
      </c>
      <c r="B135" s="46" t="s">
        <v>55</v>
      </c>
      <c r="C135" s="83" t="s">
        <v>53</v>
      </c>
      <c r="D135" s="113" t="s">
        <v>55</v>
      </c>
      <c r="E135" s="7" t="s">
        <v>89</v>
      </c>
      <c r="F135" s="8" t="s">
        <v>90</v>
      </c>
      <c r="G135" s="23"/>
      <c r="H135" s="46" t="s">
        <v>55</v>
      </c>
      <c r="I135" s="83" t="s">
        <v>53</v>
      </c>
      <c r="J135" s="113" t="s">
        <v>55</v>
      </c>
      <c r="K135" s="7" t="s">
        <v>89</v>
      </c>
      <c r="L135" s="8" t="s">
        <v>90</v>
      </c>
      <c r="M135" s="23"/>
      <c r="N135" s="46" t="s">
        <v>55</v>
      </c>
      <c r="O135" s="83" t="s">
        <v>53</v>
      </c>
      <c r="P135" s="113" t="s">
        <v>55</v>
      </c>
      <c r="Q135" s="7" t="s">
        <v>89</v>
      </c>
      <c r="R135" s="8" t="s">
        <v>90</v>
      </c>
      <c r="S135" s="23"/>
      <c r="T135" s="46" t="s">
        <v>55</v>
      </c>
      <c r="U135" s="83" t="s">
        <v>53</v>
      </c>
      <c r="V135" s="113" t="s">
        <v>55</v>
      </c>
      <c r="W135" s="7" t="s">
        <v>89</v>
      </c>
      <c r="X135" s="8" t="s">
        <v>90</v>
      </c>
      <c r="Y135" s="23"/>
      <c r="Z135" s="46" t="s">
        <v>55</v>
      </c>
      <c r="AA135" s="83" t="s">
        <v>53</v>
      </c>
      <c r="AB135" s="113" t="s">
        <v>55</v>
      </c>
      <c r="AC135" s="7" t="s">
        <v>89</v>
      </c>
      <c r="AD135" s="8" t="s">
        <v>90</v>
      </c>
      <c r="AE135" s="23"/>
      <c r="AF135" s="46" t="s">
        <v>55</v>
      </c>
      <c r="AG135" s="83" t="s">
        <v>53</v>
      </c>
      <c r="AH135" s="113" t="s">
        <v>55</v>
      </c>
      <c r="AI135" s="7" t="s">
        <v>89</v>
      </c>
      <c r="AJ135" s="8" t="s">
        <v>90</v>
      </c>
      <c r="AK135" s="23"/>
      <c r="AL135" s="46" t="s">
        <v>55</v>
      </c>
      <c r="AM135" s="83" t="s">
        <v>53</v>
      </c>
      <c r="AN135" s="113" t="s">
        <v>55</v>
      </c>
      <c r="AO135" s="7" t="s">
        <v>89</v>
      </c>
      <c r="AP135" s="8" t="s">
        <v>90</v>
      </c>
      <c r="AQ135" s="23"/>
      <c r="AR135" s="46" t="s">
        <v>55</v>
      </c>
      <c r="AS135" s="83" t="s">
        <v>53</v>
      </c>
      <c r="AT135" s="19" t="s">
        <v>55</v>
      </c>
      <c r="AU135" s="7" t="s">
        <v>89</v>
      </c>
      <c r="AV135" s="8" t="s">
        <v>90</v>
      </c>
      <c r="AW135" s="23"/>
      <c r="AX135" s="46" t="s">
        <v>55</v>
      </c>
      <c r="AY135" s="83" t="s">
        <v>53</v>
      </c>
      <c r="AZ135" s="19" t="s">
        <v>55</v>
      </c>
      <c r="BA135" s="7" t="s">
        <v>89</v>
      </c>
      <c r="BB135" s="8" t="s">
        <v>90</v>
      </c>
      <c r="BC135" s="23"/>
      <c r="BD135" s="46" t="s">
        <v>55</v>
      </c>
      <c r="BE135" s="83" t="s">
        <v>53</v>
      </c>
      <c r="BF135" s="19" t="s">
        <v>55</v>
      </c>
      <c r="BG135" s="7" t="s">
        <v>51</v>
      </c>
      <c r="BH135" s="8" t="s">
        <v>58</v>
      </c>
      <c r="BI135" s="12"/>
      <c r="BJ135" s="46" t="s">
        <v>55</v>
      </c>
      <c r="BK135" s="83" t="s">
        <v>53</v>
      </c>
      <c r="BL135" s="19" t="s">
        <v>55</v>
      </c>
      <c r="BM135" s="7" t="s">
        <v>51</v>
      </c>
      <c r="BN135" s="8" t="s">
        <v>58</v>
      </c>
    </row>
    <row r="136" spans="1:66" ht="12.75" customHeight="1" x14ac:dyDescent="0.2">
      <c r="A136" s="126" t="s">
        <v>3</v>
      </c>
      <c r="B136" s="84"/>
      <c r="C136" s="85">
        <f t="shared" ref="C136:C167" si="222">B136/$B$261</f>
        <v>0</v>
      </c>
      <c r="D136" s="112"/>
      <c r="E136" s="31">
        <f t="shared" ref="E136:E167" si="223">D136/$D$261</f>
        <v>0</v>
      </c>
      <c r="F136" s="33"/>
      <c r="G136" s="24"/>
      <c r="H136" s="84"/>
      <c r="I136" s="85">
        <f t="shared" ref="I136:I176" si="224">H136/$H$261</f>
        <v>0</v>
      </c>
      <c r="J136" s="112"/>
      <c r="K136" s="31">
        <f t="shared" ref="K136:K176" si="225">J136/$J$261</f>
        <v>0</v>
      </c>
      <c r="L136" s="33"/>
      <c r="M136" s="24"/>
      <c r="N136" s="84"/>
      <c r="O136" s="85">
        <f t="shared" ref="O136:O148" si="226">N136/$N$261</f>
        <v>0</v>
      </c>
      <c r="P136" s="112"/>
      <c r="Q136" s="31">
        <f t="shared" ref="Q136:Q148" si="227">P136/$P$261</f>
        <v>0</v>
      </c>
      <c r="R136" s="33"/>
      <c r="S136" s="24"/>
      <c r="T136" s="84"/>
      <c r="U136" s="85">
        <f t="shared" ref="U136:U176" si="228">T136/$T$261</f>
        <v>0</v>
      </c>
      <c r="V136" s="112"/>
      <c r="W136" s="31">
        <f t="shared" ref="W136:W176" si="229">V136/$V$261</f>
        <v>0</v>
      </c>
      <c r="X136" s="33"/>
      <c r="Y136" s="24"/>
      <c r="Z136" s="84"/>
      <c r="AA136" s="85">
        <f t="shared" ref="AA136:AA145" si="230">Z136/$Z$261</f>
        <v>0</v>
      </c>
      <c r="AB136" s="112"/>
      <c r="AC136" s="31">
        <f t="shared" ref="AC136:AC145" si="231">AB136/$AB$261</f>
        <v>0</v>
      </c>
      <c r="AD136" s="33"/>
      <c r="AE136" s="24"/>
      <c r="AF136" s="84">
        <v>2</v>
      </c>
      <c r="AG136" s="85">
        <f t="shared" ref="AG136:AG145" si="232">AF136/$AF$261</f>
        <v>2.7434842249657062E-3</v>
      </c>
      <c r="AH136" s="112"/>
      <c r="AI136" s="31">
        <f t="shared" ref="AI136:AI145" si="233">AH136/$AH$261</f>
        <v>0</v>
      </c>
      <c r="AJ136" s="33">
        <f>AH136/AF136</f>
        <v>0</v>
      </c>
      <c r="AK136" s="24"/>
      <c r="AL136" s="84"/>
      <c r="AM136" s="85">
        <f t="shared" ref="AM136:AM145" si="234">AL136/$AL$261</f>
        <v>0</v>
      </c>
      <c r="AN136" s="112"/>
      <c r="AO136" s="31">
        <f t="shared" ref="AO136:AO145" si="235">AN136/$AN$261</f>
        <v>0</v>
      </c>
      <c r="AP136" s="33"/>
      <c r="AQ136" s="24"/>
      <c r="AR136" s="84">
        <v>1</v>
      </c>
      <c r="AS136" s="85">
        <f t="shared" ref="AS136:AS145" si="236">AR136/$AR$261</f>
        <v>1.5723270440251573E-3</v>
      </c>
      <c r="AT136" s="35"/>
      <c r="AU136" s="31">
        <f t="shared" ref="AU136:AU145" si="237">AT136/$AT$261</f>
        <v>0</v>
      </c>
      <c r="AV136" s="33">
        <f>AT136/AR136</f>
        <v>0</v>
      </c>
      <c r="AW136" s="24"/>
      <c r="AX136" s="84">
        <v>1</v>
      </c>
      <c r="AY136" s="85">
        <f t="shared" ref="AY136:AY145" si="238">AX136/$AX$261</f>
        <v>1.7825311942959001E-3</v>
      </c>
      <c r="AZ136" s="35"/>
      <c r="BA136" s="31">
        <f>AZ136/$AZ$261</f>
        <v>0</v>
      </c>
      <c r="BB136" s="33">
        <f>AZ136/AX136</f>
        <v>0</v>
      </c>
      <c r="BC136" s="24"/>
      <c r="BD136" s="47">
        <v>1</v>
      </c>
      <c r="BE136" s="88">
        <f t="shared" ref="BE136:BE145" si="239">BD136/$BD$261</f>
        <v>2.0161290322580645E-3</v>
      </c>
      <c r="BF136" s="20"/>
      <c r="BG136" s="1">
        <f t="shared" ref="BG136:BG145" si="240">BF136/$BF$261</f>
        <v>0</v>
      </c>
      <c r="BH136" s="2">
        <f>BF136/BD136</f>
        <v>0</v>
      </c>
      <c r="BI136" s="12"/>
      <c r="BJ136" s="77"/>
      <c r="BK136" s="88"/>
      <c r="BL136" s="93"/>
      <c r="BM136" s="13"/>
      <c r="BN136" s="2"/>
    </row>
    <row r="137" spans="1:66" ht="12.75" customHeight="1" x14ac:dyDescent="0.2">
      <c r="A137" s="126" t="s">
        <v>4</v>
      </c>
      <c r="B137" s="84">
        <v>1</v>
      </c>
      <c r="C137" s="85">
        <f t="shared" si="222"/>
        <v>2.0242914979757085E-3</v>
      </c>
      <c r="D137" s="112">
        <v>0</v>
      </c>
      <c r="E137" s="31">
        <f t="shared" si="223"/>
        <v>0</v>
      </c>
      <c r="F137" s="33">
        <f>D137/B137</f>
        <v>0</v>
      </c>
      <c r="G137" s="24"/>
      <c r="H137" s="84">
        <v>2</v>
      </c>
      <c r="I137" s="85">
        <f t="shared" si="224"/>
        <v>3.5778175313059034E-3</v>
      </c>
      <c r="J137" s="112">
        <v>1</v>
      </c>
      <c r="K137" s="31">
        <f t="shared" si="225"/>
        <v>7.3529411764705881E-3</v>
      </c>
      <c r="L137" s="33">
        <f>J137/H137</f>
        <v>0.5</v>
      </c>
      <c r="M137" s="24"/>
      <c r="N137" s="84">
        <v>5</v>
      </c>
      <c r="O137" s="85">
        <f t="shared" si="226"/>
        <v>7.5187969924812026E-3</v>
      </c>
      <c r="P137" s="112">
        <v>3</v>
      </c>
      <c r="Q137" s="31">
        <f t="shared" si="227"/>
        <v>1.9736842105263157E-2</v>
      </c>
      <c r="R137" s="33">
        <f>P137/N137</f>
        <v>0.6</v>
      </c>
      <c r="S137" s="24"/>
      <c r="T137" s="84">
        <v>8</v>
      </c>
      <c r="U137" s="85">
        <f t="shared" si="228"/>
        <v>1.2618296529968454E-2</v>
      </c>
      <c r="V137" s="112">
        <v>3</v>
      </c>
      <c r="W137" s="31">
        <f t="shared" si="229"/>
        <v>1.9736842105263157E-2</v>
      </c>
      <c r="X137" s="33">
        <f>V137/T137</f>
        <v>0.375</v>
      </c>
      <c r="Y137" s="24"/>
      <c r="Z137" s="84">
        <v>5</v>
      </c>
      <c r="AA137" s="85">
        <f t="shared" si="230"/>
        <v>6.9348127600554789E-3</v>
      </c>
      <c r="AB137" s="112">
        <v>1</v>
      </c>
      <c r="AC137" s="31">
        <f t="shared" si="231"/>
        <v>5.7803468208092483E-3</v>
      </c>
      <c r="AD137" s="33">
        <f>AB137/Z137</f>
        <v>0.2</v>
      </c>
      <c r="AE137" s="24"/>
      <c r="AF137" s="84">
        <v>13</v>
      </c>
      <c r="AG137" s="85">
        <f t="shared" si="232"/>
        <v>1.7832647462277092E-2</v>
      </c>
      <c r="AH137" s="112">
        <v>4</v>
      </c>
      <c r="AI137" s="31">
        <f t="shared" si="233"/>
        <v>2.2857142857142857E-2</v>
      </c>
      <c r="AJ137" s="33">
        <f>AH137/AF137</f>
        <v>0.30769230769230771</v>
      </c>
      <c r="AK137" s="24"/>
      <c r="AL137" s="84">
        <v>8</v>
      </c>
      <c r="AM137" s="85">
        <f t="shared" si="234"/>
        <v>1.2698412698412698E-2</v>
      </c>
      <c r="AN137" s="112">
        <v>5</v>
      </c>
      <c r="AO137" s="31">
        <f t="shared" si="235"/>
        <v>3.1847133757961783E-2</v>
      </c>
      <c r="AP137" s="33">
        <f t="shared" ref="AP137:AP216" si="241">AN137/AL137</f>
        <v>0.625</v>
      </c>
      <c r="AQ137" s="24"/>
      <c r="AR137" s="84">
        <v>13</v>
      </c>
      <c r="AS137" s="85">
        <f t="shared" si="236"/>
        <v>2.0440251572327043E-2</v>
      </c>
      <c r="AT137" s="35">
        <v>3</v>
      </c>
      <c r="AU137" s="31">
        <f t="shared" si="237"/>
        <v>2.2556390977443608E-2</v>
      </c>
      <c r="AV137" s="33">
        <f t="shared" ref="AV137:AV219" si="242">AT137/AR137</f>
        <v>0.23076923076923078</v>
      </c>
      <c r="AW137" s="24"/>
      <c r="AX137" s="84">
        <v>8</v>
      </c>
      <c r="AY137" s="85">
        <f t="shared" si="238"/>
        <v>1.4260249554367201E-2</v>
      </c>
      <c r="AZ137" s="35">
        <v>3</v>
      </c>
      <c r="BA137" s="31">
        <f>AZ137/$AZ$261</f>
        <v>2.3076923076923078E-2</v>
      </c>
      <c r="BB137" s="33">
        <f t="shared" ref="BB137:BB152" si="243">AZ137/AX137</f>
        <v>0.375</v>
      </c>
      <c r="BC137" s="24"/>
      <c r="BD137" s="47">
        <v>15</v>
      </c>
      <c r="BE137" s="88">
        <f t="shared" si="239"/>
        <v>3.0241935483870969E-2</v>
      </c>
      <c r="BF137" s="20">
        <v>4</v>
      </c>
      <c r="BG137" s="1">
        <f t="shared" si="240"/>
        <v>0.04</v>
      </c>
      <c r="BH137" s="2">
        <f>BF137/BD137</f>
        <v>0.26666666666666666</v>
      </c>
      <c r="BI137" s="12"/>
      <c r="BJ137" s="77">
        <v>9</v>
      </c>
      <c r="BK137" s="88">
        <f t="shared" ref="BK137:BK144" si="244">BJ137/$BJ$261</f>
        <v>2.3809523809523808E-2</v>
      </c>
      <c r="BL137" s="93">
        <v>2</v>
      </c>
      <c r="BM137" s="1">
        <f t="shared" ref="BM137:BM144" si="245">BL137/$BL$261</f>
        <v>2.4691358024691357E-2</v>
      </c>
      <c r="BN137" s="2">
        <f t="shared" ref="BN137:BN144" si="246">BL137/BJ137</f>
        <v>0.22222222222222221</v>
      </c>
    </row>
    <row r="138" spans="1:66" ht="12.75" customHeight="1" x14ac:dyDescent="0.2">
      <c r="A138" s="126" t="s">
        <v>5</v>
      </c>
      <c r="B138" s="84">
        <v>12</v>
      </c>
      <c r="C138" s="85">
        <f t="shared" si="222"/>
        <v>2.4291497975708502E-2</v>
      </c>
      <c r="D138" s="112">
        <v>2</v>
      </c>
      <c r="E138" s="31">
        <f t="shared" si="223"/>
        <v>2.1052631578947368E-2</v>
      </c>
      <c r="F138" s="33">
        <f t="shared" ref="F138:F148" si="247">D138/B138</f>
        <v>0.16666666666666666</v>
      </c>
      <c r="G138" s="24"/>
      <c r="H138" s="84">
        <v>18</v>
      </c>
      <c r="I138" s="85">
        <f t="shared" si="224"/>
        <v>3.2200357781753133E-2</v>
      </c>
      <c r="J138" s="112">
        <v>3</v>
      </c>
      <c r="K138" s="31">
        <f t="shared" si="225"/>
        <v>2.2058823529411766E-2</v>
      </c>
      <c r="L138" s="33">
        <f t="shared" ref="L138:L148" si="248">J138/H138</f>
        <v>0.16666666666666666</v>
      </c>
      <c r="M138" s="24"/>
      <c r="N138" s="84">
        <v>31</v>
      </c>
      <c r="O138" s="85">
        <f t="shared" si="226"/>
        <v>4.6616541353383459E-2</v>
      </c>
      <c r="P138" s="112">
        <v>10</v>
      </c>
      <c r="Q138" s="31">
        <f t="shared" si="227"/>
        <v>6.5789473684210523E-2</v>
      </c>
      <c r="R138" s="33">
        <f t="shared" ref="R138:R203" si="249">P138/N138</f>
        <v>0.32258064516129031</v>
      </c>
      <c r="S138" s="24"/>
      <c r="T138" s="84">
        <v>35</v>
      </c>
      <c r="U138" s="85">
        <f t="shared" si="228"/>
        <v>5.5205047318611984E-2</v>
      </c>
      <c r="V138" s="112">
        <v>12</v>
      </c>
      <c r="W138" s="31">
        <f t="shared" si="229"/>
        <v>7.8947368421052627E-2</v>
      </c>
      <c r="X138" s="33">
        <f t="shared" ref="X138:X202" si="250">V138/T138</f>
        <v>0.34285714285714286</v>
      </c>
      <c r="Y138" s="24"/>
      <c r="Z138" s="84">
        <v>30</v>
      </c>
      <c r="AA138" s="85">
        <f t="shared" si="230"/>
        <v>4.1608876560332873E-2</v>
      </c>
      <c r="AB138" s="112">
        <v>8</v>
      </c>
      <c r="AC138" s="31">
        <f t="shared" si="231"/>
        <v>4.6242774566473986E-2</v>
      </c>
      <c r="AD138" s="33">
        <f t="shared" ref="AD138:AD145" si="251">AB138/Z138</f>
        <v>0.26666666666666666</v>
      </c>
      <c r="AE138" s="24"/>
      <c r="AF138" s="84">
        <v>34</v>
      </c>
      <c r="AG138" s="85">
        <f t="shared" si="232"/>
        <v>4.663923182441701E-2</v>
      </c>
      <c r="AH138" s="112">
        <v>12</v>
      </c>
      <c r="AI138" s="31">
        <f t="shared" si="233"/>
        <v>6.8571428571428575E-2</v>
      </c>
      <c r="AJ138" s="33">
        <f t="shared" ref="AJ138:AJ145" si="252">AH138/AF138</f>
        <v>0.35294117647058826</v>
      </c>
      <c r="AK138" s="24"/>
      <c r="AL138" s="84">
        <v>27</v>
      </c>
      <c r="AM138" s="85">
        <f t="shared" si="234"/>
        <v>4.2857142857142858E-2</v>
      </c>
      <c r="AN138" s="112">
        <v>5</v>
      </c>
      <c r="AO138" s="31">
        <f t="shared" si="235"/>
        <v>3.1847133757961783E-2</v>
      </c>
      <c r="AP138" s="33">
        <f t="shared" si="241"/>
        <v>0.18518518518518517</v>
      </c>
      <c r="AQ138" s="24"/>
      <c r="AR138" s="84">
        <v>18</v>
      </c>
      <c r="AS138" s="85">
        <f t="shared" si="236"/>
        <v>2.8301886792452831E-2</v>
      </c>
      <c r="AT138" s="35">
        <v>2</v>
      </c>
      <c r="AU138" s="31">
        <f t="shared" si="237"/>
        <v>1.5037593984962405E-2</v>
      </c>
      <c r="AV138" s="33">
        <f t="shared" si="242"/>
        <v>0.1111111111111111</v>
      </c>
      <c r="AW138" s="24"/>
      <c r="AX138" s="84">
        <v>33</v>
      </c>
      <c r="AY138" s="85">
        <f t="shared" si="238"/>
        <v>5.8823529411764705E-2</v>
      </c>
      <c r="AZ138" s="35">
        <v>7</v>
      </c>
      <c r="BA138" s="31">
        <f>AZ138/$AZ$261</f>
        <v>5.3846153846153849E-2</v>
      </c>
      <c r="BB138" s="33">
        <f t="shared" si="243"/>
        <v>0.21212121212121213</v>
      </c>
      <c r="BC138" s="24"/>
      <c r="BD138" s="47">
        <v>22</v>
      </c>
      <c r="BE138" s="88">
        <f t="shared" si="239"/>
        <v>4.4354838709677422E-2</v>
      </c>
      <c r="BF138" s="20">
        <v>3</v>
      </c>
      <c r="BG138" s="1">
        <f t="shared" si="240"/>
        <v>0.03</v>
      </c>
      <c r="BH138" s="2">
        <f t="shared" ref="BH138:BH161" si="253">BF138/BD138</f>
        <v>0.13636363636363635</v>
      </c>
      <c r="BI138" s="12"/>
      <c r="BJ138" s="77">
        <v>22</v>
      </c>
      <c r="BK138" s="88">
        <f t="shared" si="244"/>
        <v>5.8201058201058198E-2</v>
      </c>
      <c r="BL138" s="93">
        <v>3</v>
      </c>
      <c r="BM138" s="1">
        <f t="shared" si="245"/>
        <v>3.7037037037037035E-2</v>
      </c>
      <c r="BN138" s="2">
        <f t="shared" si="246"/>
        <v>0.13636363636363635</v>
      </c>
    </row>
    <row r="139" spans="1:66" ht="12.75" customHeight="1" x14ac:dyDescent="0.2">
      <c r="A139" s="126" t="s">
        <v>6</v>
      </c>
      <c r="B139" s="84">
        <v>2</v>
      </c>
      <c r="C139" s="85">
        <f t="shared" si="222"/>
        <v>4.048582995951417E-3</v>
      </c>
      <c r="D139" s="112">
        <v>1</v>
      </c>
      <c r="E139" s="31">
        <f t="shared" si="223"/>
        <v>1.0526315789473684E-2</v>
      </c>
      <c r="F139" s="33">
        <f t="shared" si="247"/>
        <v>0.5</v>
      </c>
      <c r="G139" s="24"/>
      <c r="H139" s="84">
        <v>3</v>
      </c>
      <c r="I139" s="85">
        <f t="shared" si="224"/>
        <v>5.3667262969588547E-3</v>
      </c>
      <c r="J139" s="112">
        <v>1</v>
      </c>
      <c r="K139" s="31">
        <f t="shared" si="225"/>
        <v>7.3529411764705881E-3</v>
      </c>
      <c r="L139" s="33">
        <f t="shared" si="248"/>
        <v>0.33333333333333331</v>
      </c>
      <c r="M139" s="24"/>
      <c r="N139" s="84">
        <v>6</v>
      </c>
      <c r="O139" s="85">
        <f t="shared" si="226"/>
        <v>9.0225563909774441E-3</v>
      </c>
      <c r="P139" s="112">
        <v>3</v>
      </c>
      <c r="Q139" s="31">
        <f t="shared" si="227"/>
        <v>1.9736842105263157E-2</v>
      </c>
      <c r="R139" s="33">
        <f t="shared" si="249"/>
        <v>0.5</v>
      </c>
      <c r="S139" s="24"/>
      <c r="T139" s="84">
        <v>5</v>
      </c>
      <c r="U139" s="85">
        <f t="shared" si="228"/>
        <v>7.8864353312302835E-3</v>
      </c>
      <c r="V139" s="112">
        <v>1</v>
      </c>
      <c r="W139" s="31">
        <f t="shared" si="229"/>
        <v>6.5789473684210523E-3</v>
      </c>
      <c r="X139" s="33">
        <f t="shared" si="250"/>
        <v>0.2</v>
      </c>
      <c r="Y139" s="24"/>
      <c r="Z139" s="84">
        <v>6</v>
      </c>
      <c r="AA139" s="85">
        <f t="shared" si="230"/>
        <v>8.321775312066574E-3</v>
      </c>
      <c r="AB139" s="112">
        <v>2</v>
      </c>
      <c r="AC139" s="31">
        <f t="shared" si="231"/>
        <v>1.1560693641618497E-2</v>
      </c>
      <c r="AD139" s="33">
        <f t="shared" si="251"/>
        <v>0.33333333333333331</v>
      </c>
      <c r="AE139" s="24"/>
      <c r="AF139" s="84">
        <v>4</v>
      </c>
      <c r="AG139" s="85">
        <f t="shared" si="232"/>
        <v>5.4869684499314125E-3</v>
      </c>
      <c r="AH139" s="112">
        <v>2</v>
      </c>
      <c r="AI139" s="31">
        <f t="shared" si="233"/>
        <v>1.1428571428571429E-2</v>
      </c>
      <c r="AJ139" s="33">
        <f t="shared" si="252"/>
        <v>0.5</v>
      </c>
      <c r="AK139" s="24"/>
      <c r="AL139" s="84">
        <v>5</v>
      </c>
      <c r="AM139" s="85">
        <f t="shared" si="234"/>
        <v>7.9365079365079361E-3</v>
      </c>
      <c r="AN139" s="112"/>
      <c r="AO139" s="31">
        <f t="shared" si="235"/>
        <v>0</v>
      </c>
      <c r="AP139" s="33">
        <f t="shared" si="241"/>
        <v>0</v>
      </c>
      <c r="AQ139" s="24"/>
      <c r="AR139" s="84">
        <v>8</v>
      </c>
      <c r="AS139" s="85">
        <f t="shared" si="236"/>
        <v>1.2578616352201259E-2</v>
      </c>
      <c r="AT139" s="35">
        <v>2</v>
      </c>
      <c r="AU139" s="31">
        <f t="shared" si="237"/>
        <v>1.5037593984962405E-2</v>
      </c>
      <c r="AV139" s="33">
        <f t="shared" si="242"/>
        <v>0.25</v>
      </c>
      <c r="AW139" s="24"/>
      <c r="AX139" s="84">
        <v>7</v>
      </c>
      <c r="AY139" s="85">
        <f t="shared" si="238"/>
        <v>1.2477718360071301E-2</v>
      </c>
      <c r="AZ139" s="35">
        <v>3</v>
      </c>
      <c r="BA139" s="31">
        <f>AZ139/$AZ$261</f>
        <v>2.3076923076923078E-2</v>
      </c>
      <c r="BB139" s="33">
        <f t="shared" si="243"/>
        <v>0.42857142857142855</v>
      </c>
      <c r="BC139" s="24"/>
      <c r="BD139" s="47">
        <v>2</v>
      </c>
      <c r="BE139" s="88">
        <f t="shared" si="239"/>
        <v>4.0322580645161289E-3</v>
      </c>
      <c r="BF139" s="20">
        <v>1</v>
      </c>
      <c r="BG139" s="1">
        <f t="shared" si="240"/>
        <v>0.01</v>
      </c>
      <c r="BH139" s="2">
        <f t="shared" si="253"/>
        <v>0.5</v>
      </c>
      <c r="BI139" s="12"/>
      <c r="BJ139" s="77">
        <v>3</v>
      </c>
      <c r="BK139" s="88">
        <f t="shared" si="244"/>
        <v>7.9365079365079361E-3</v>
      </c>
      <c r="BL139" s="93"/>
      <c r="BM139" s="40">
        <f t="shared" si="245"/>
        <v>0</v>
      </c>
      <c r="BN139" s="2">
        <f t="shared" si="246"/>
        <v>0</v>
      </c>
    </row>
    <row r="140" spans="1:66" ht="12.75" customHeight="1" x14ac:dyDescent="0.2">
      <c r="A140" s="126" t="s">
        <v>95</v>
      </c>
      <c r="B140" s="84">
        <v>2</v>
      </c>
      <c r="C140" s="85">
        <f t="shared" si="222"/>
        <v>4.048582995951417E-3</v>
      </c>
      <c r="D140" s="112">
        <v>0</v>
      </c>
      <c r="E140" s="31">
        <f t="shared" si="223"/>
        <v>0</v>
      </c>
      <c r="F140" s="33">
        <f t="shared" si="247"/>
        <v>0</v>
      </c>
      <c r="G140" s="24"/>
      <c r="H140" s="84">
        <v>1</v>
      </c>
      <c r="I140" s="85">
        <f t="shared" si="224"/>
        <v>1.7889087656529517E-3</v>
      </c>
      <c r="J140" s="112">
        <v>1</v>
      </c>
      <c r="K140" s="31">
        <f t="shared" si="225"/>
        <v>7.3529411764705881E-3</v>
      </c>
      <c r="L140" s="33">
        <f t="shared" si="248"/>
        <v>1</v>
      </c>
      <c r="M140" s="24"/>
      <c r="N140" s="84">
        <v>1</v>
      </c>
      <c r="O140" s="85">
        <f t="shared" si="226"/>
        <v>1.5037593984962407E-3</v>
      </c>
      <c r="P140" s="112"/>
      <c r="Q140" s="31">
        <f t="shared" si="227"/>
        <v>0</v>
      </c>
      <c r="R140" s="33">
        <f t="shared" si="249"/>
        <v>0</v>
      </c>
      <c r="S140" s="24"/>
      <c r="T140" s="84">
        <v>1</v>
      </c>
      <c r="U140" s="85">
        <f t="shared" si="228"/>
        <v>1.5772870662460567E-3</v>
      </c>
      <c r="V140" s="112">
        <v>1</v>
      </c>
      <c r="W140" s="31">
        <f t="shared" si="229"/>
        <v>6.5789473684210523E-3</v>
      </c>
      <c r="X140" s="33">
        <f t="shared" si="250"/>
        <v>1</v>
      </c>
      <c r="Y140" s="24"/>
      <c r="Z140" s="84">
        <v>3</v>
      </c>
      <c r="AA140" s="85">
        <f t="shared" si="230"/>
        <v>4.160887656033287E-3</v>
      </c>
      <c r="AB140" s="112">
        <v>2</v>
      </c>
      <c r="AC140" s="31">
        <f t="shared" si="231"/>
        <v>1.1560693641618497E-2</v>
      </c>
      <c r="AD140" s="33">
        <f t="shared" si="251"/>
        <v>0.66666666666666663</v>
      </c>
      <c r="AE140" s="24"/>
      <c r="AF140" s="84">
        <v>1</v>
      </c>
      <c r="AG140" s="85">
        <f t="shared" si="232"/>
        <v>1.3717421124828531E-3</v>
      </c>
      <c r="AH140" s="112"/>
      <c r="AI140" s="31">
        <f t="shared" si="233"/>
        <v>0</v>
      </c>
      <c r="AJ140" s="33">
        <f t="shared" si="252"/>
        <v>0</v>
      </c>
      <c r="AK140" s="24"/>
      <c r="AL140" s="84">
        <v>3</v>
      </c>
      <c r="AM140" s="85">
        <f t="shared" si="234"/>
        <v>4.7619047619047623E-3</v>
      </c>
      <c r="AN140" s="112">
        <v>2</v>
      </c>
      <c r="AO140" s="31">
        <f t="shared" si="235"/>
        <v>1.2738853503184714E-2</v>
      </c>
      <c r="AP140" s="33">
        <f t="shared" si="241"/>
        <v>0.66666666666666663</v>
      </c>
      <c r="AQ140" s="24"/>
      <c r="AR140" s="84">
        <v>5</v>
      </c>
      <c r="AS140" s="85">
        <f t="shared" si="236"/>
        <v>7.8616352201257862E-3</v>
      </c>
      <c r="AT140" s="35">
        <v>3</v>
      </c>
      <c r="AU140" s="31">
        <f t="shared" si="237"/>
        <v>2.2556390977443608E-2</v>
      </c>
      <c r="AV140" s="33">
        <f t="shared" si="242"/>
        <v>0.6</v>
      </c>
      <c r="AW140" s="24"/>
      <c r="AX140" s="84">
        <v>4</v>
      </c>
      <c r="AY140" s="85">
        <f t="shared" si="238"/>
        <v>7.1301247771836003E-3</v>
      </c>
      <c r="AZ140" s="35"/>
      <c r="BA140" s="31"/>
      <c r="BB140" s="33">
        <f t="shared" si="243"/>
        <v>0</v>
      </c>
      <c r="BC140" s="24"/>
      <c r="BD140" s="47">
        <v>2</v>
      </c>
      <c r="BE140" s="88">
        <f t="shared" si="239"/>
        <v>4.0322580645161289E-3</v>
      </c>
      <c r="BF140" s="20"/>
      <c r="BG140" s="1">
        <f t="shared" si="240"/>
        <v>0</v>
      </c>
      <c r="BH140" s="2">
        <f t="shared" ref="BH140" si="254">BF140/BD140</f>
        <v>0</v>
      </c>
      <c r="BI140" s="12"/>
      <c r="BJ140" s="77">
        <v>1</v>
      </c>
      <c r="BK140" s="88">
        <f t="shared" si="244"/>
        <v>2.6455026455026454E-3</v>
      </c>
      <c r="BL140" s="93"/>
      <c r="BM140" s="40">
        <f t="shared" si="245"/>
        <v>0</v>
      </c>
      <c r="BN140" s="2">
        <f t="shared" si="246"/>
        <v>0</v>
      </c>
    </row>
    <row r="141" spans="1:66" ht="13.15" customHeight="1" x14ac:dyDescent="0.2">
      <c r="A141" s="126" t="s">
        <v>37</v>
      </c>
      <c r="B141" s="84"/>
      <c r="C141" s="85">
        <f t="shared" si="222"/>
        <v>0</v>
      </c>
      <c r="D141" s="112"/>
      <c r="E141" s="31">
        <f t="shared" si="223"/>
        <v>0</v>
      </c>
      <c r="F141" s="33" t="e">
        <f t="shared" si="247"/>
        <v>#DIV/0!</v>
      </c>
      <c r="G141" s="24"/>
      <c r="H141" s="84">
        <v>3</v>
      </c>
      <c r="I141" s="85">
        <f t="shared" si="224"/>
        <v>5.3667262969588547E-3</v>
      </c>
      <c r="J141" s="112">
        <v>3</v>
      </c>
      <c r="K141" s="31">
        <f t="shared" si="225"/>
        <v>2.2058823529411766E-2</v>
      </c>
      <c r="L141" s="33">
        <f t="shared" si="248"/>
        <v>1</v>
      </c>
      <c r="M141" s="24"/>
      <c r="N141" s="84">
        <v>3</v>
      </c>
      <c r="O141" s="85">
        <f t="shared" si="226"/>
        <v>4.5112781954887221E-3</v>
      </c>
      <c r="P141" s="112">
        <v>1</v>
      </c>
      <c r="Q141" s="31">
        <f t="shared" si="227"/>
        <v>6.5789473684210523E-3</v>
      </c>
      <c r="R141" s="33">
        <f t="shared" si="249"/>
        <v>0.33333333333333331</v>
      </c>
      <c r="S141" s="24"/>
      <c r="T141" s="84">
        <v>3</v>
      </c>
      <c r="U141" s="85">
        <f t="shared" si="228"/>
        <v>4.7318611987381704E-3</v>
      </c>
      <c r="V141" s="112">
        <v>1</v>
      </c>
      <c r="W141" s="31">
        <f t="shared" si="229"/>
        <v>6.5789473684210523E-3</v>
      </c>
      <c r="X141" s="33">
        <f t="shared" si="250"/>
        <v>0.33333333333333331</v>
      </c>
      <c r="Y141" s="24"/>
      <c r="Z141" s="84">
        <v>4</v>
      </c>
      <c r="AA141" s="85">
        <f t="shared" si="230"/>
        <v>5.5478502080443829E-3</v>
      </c>
      <c r="AB141" s="112">
        <v>1</v>
      </c>
      <c r="AC141" s="31">
        <f t="shared" si="231"/>
        <v>5.7803468208092483E-3</v>
      </c>
      <c r="AD141" s="33">
        <f t="shared" si="251"/>
        <v>0.25</v>
      </c>
      <c r="AE141" s="24"/>
      <c r="AF141" s="84">
        <v>5</v>
      </c>
      <c r="AG141" s="85">
        <f t="shared" si="232"/>
        <v>6.8587105624142658E-3</v>
      </c>
      <c r="AH141" s="112">
        <v>1</v>
      </c>
      <c r="AI141" s="31">
        <f t="shared" si="233"/>
        <v>5.7142857142857143E-3</v>
      </c>
      <c r="AJ141" s="33">
        <f t="shared" si="252"/>
        <v>0.2</v>
      </c>
      <c r="AK141" s="24"/>
      <c r="AL141" s="84">
        <v>2</v>
      </c>
      <c r="AM141" s="85">
        <f t="shared" si="234"/>
        <v>3.1746031746031746E-3</v>
      </c>
      <c r="AN141" s="112"/>
      <c r="AO141" s="31">
        <f t="shared" si="235"/>
        <v>0</v>
      </c>
      <c r="AP141" s="33">
        <f t="shared" si="241"/>
        <v>0</v>
      </c>
      <c r="AQ141" s="24"/>
      <c r="AR141" s="84">
        <v>3</v>
      </c>
      <c r="AS141" s="85">
        <f t="shared" si="236"/>
        <v>4.7169811320754715E-3</v>
      </c>
      <c r="AT141" s="35">
        <v>1</v>
      </c>
      <c r="AU141" s="31">
        <f t="shared" si="237"/>
        <v>7.5187969924812026E-3</v>
      </c>
      <c r="AV141" s="33">
        <f t="shared" si="242"/>
        <v>0.33333333333333331</v>
      </c>
      <c r="AW141" s="24"/>
      <c r="AX141" s="84">
        <v>4</v>
      </c>
      <c r="AY141" s="85">
        <f t="shared" si="238"/>
        <v>7.1301247771836003E-3</v>
      </c>
      <c r="AZ141" s="35">
        <v>1</v>
      </c>
      <c r="BA141" s="31">
        <f>AZ141/$AZ$261</f>
        <v>7.6923076923076927E-3</v>
      </c>
      <c r="BB141" s="33">
        <f t="shared" si="243"/>
        <v>0.25</v>
      </c>
      <c r="BC141" s="24"/>
      <c r="BD141" s="47">
        <v>4</v>
      </c>
      <c r="BE141" s="88">
        <f t="shared" si="239"/>
        <v>8.0645161290322578E-3</v>
      </c>
      <c r="BF141" s="39">
        <v>2</v>
      </c>
      <c r="BG141" s="1">
        <f t="shared" si="240"/>
        <v>0.02</v>
      </c>
      <c r="BH141" s="2">
        <f t="shared" si="253"/>
        <v>0.5</v>
      </c>
      <c r="BI141" s="12"/>
      <c r="BJ141" s="77">
        <v>1</v>
      </c>
      <c r="BK141" s="88">
        <f t="shared" si="244"/>
        <v>2.6455026455026454E-3</v>
      </c>
      <c r="BL141" s="93"/>
      <c r="BM141" s="40">
        <f t="shared" si="245"/>
        <v>0</v>
      </c>
      <c r="BN141" s="2">
        <f t="shared" si="246"/>
        <v>0</v>
      </c>
    </row>
    <row r="142" spans="1:66" x14ac:dyDescent="0.2">
      <c r="A142" s="126" t="s">
        <v>7</v>
      </c>
      <c r="B142" s="84">
        <v>4</v>
      </c>
      <c r="C142" s="85">
        <f t="shared" si="222"/>
        <v>8.0971659919028341E-3</v>
      </c>
      <c r="D142" s="112">
        <v>2</v>
      </c>
      <c r="E142" s="31">
        <f t="shared" si="223"/>
        <v>2.1052631578947368E-2</v>
      </c>
      <c r="F142" s="33">
        <f t="shared" si="247"/>
        <v>0.5</v>
      </c>
      <c r="G142" s="24"/>
      <c r="H142" s="84">
        <v>2</v>
      </c>
      <c r="I142" s="85">
        <f t="shared" si="224"/>
        <v>3.5778175313059034E-3</v>
      </c>
      <c r="J142" s="112">
        <v>1</v>
      </c>
      <c r="K142" s="31">
        <f t="shared" si="225"/>
        <v>7.3529411764705881E-3</v>
      </c>
      <c r="L142" s="33">
        <f t="shared" si="248"/>
        <v>0.5</v>
      </c>
      <c r="M142" s="24"/>
      <c r="N142" s="84">
        <v>4</v>
      </c>
      <c r="O142" s="85">
        <f t="shared" si="226"/>
        <v>6.0150375939849628E-3</v>
      </c>
      <c r="P142" s="112">
        <v>2</v>
      </c>
      <c r="Q142" s="31">
        <f t="shared" si="227"/>
        <v>1.3157894736842105E-2</v>
      </c>
      <c r="R142" s="33">
        <f t="shared" si="249"/>
        <v>0.5</v>
      </c>
      <c r="S142" s="24"/>
      <c r="T142" s="84">
        <v>4</v>
      </c>
      <c r="U142" s="85">
        <f t="shared" si="228"/>
        <v>6.3091482649842269E-3</v>
      </c>
      <c r="V142" s="112">
        <v>2</v>
      </c>
      <c r="W142" s="31">
        <f t="shared" si="229"/>
        <v>1.3157894736842105E-2</v>
      </c>
      <c r="X142" s="33">
        <f t="shared" si="250"/>
        <v>0.5</v>
      </c>
      <c r="Y142" s="24"/>
      <c r="Z142" s="84">
        <v>14</v>
      </c>
      <c r="AA142" s="85">
        <f t="shared" si="230"/>
        <v>1.9417475728155338E-2</v>
      </c>
      <c r="AB142" s="112">
        <v>4</v>
      </c>
      <c r="AC142" s="31">
        <f t="shared" si="231"/>
        <v>2.3121387283236993E-2</v>
      </c>
      <c r="AD142" s="33">
        <f t="shared" si="251"/>
        <v>0.2857142857142857</v>
      </c>
      <c r="AE142" s="24"/>
      <c r="AF142" s="84">
        <v>11</v>
      </c>
      <c r="AG142" s="85">
        <f t="shared" si="232"/>
        <v>1.5089163237311385E-2</v>
      </c>
      <c r="AH142" s="112">
        <v>6</v>
      </c>
      <c r="AI142" s="31">
        <f t="shared" si="233"/>
        <v>3.4285714285714287E-2</v>
      </c>
      <c r="AJ142" s="33">
        <f t="shared" si="252"/>
        <v>0.54545454545454541</v>
      </c>
      <c r="AK142" s="24"/>
      <c r="AL142" s="84">
        <v>7</v>
      </c>
      <c r="AM142" s="85">
        <f t="shared" si="234"/>
        <v>1.1111111111111112E-2</v>
      </c>
      <c r="AN142" s="112">
        <v>2</v>
      </c>
      <c r="AO142" s="31">
        <f t="shared" si="235"/>
        <v>1.2738853503184714E-2</v>
      </c>
      <c r="AP142" s="33">
        <f t="shared" si="241"/>
        <v>0.2857142857142857</v>
      </c>
      <c r="AQ142" s="24"/>
      <c r="AR142" s="84">
        <v>2</v>
      </c>
      <c r="AS142" s="85">
        <f t="shared" si="236"/>
        <v>3.1446540880503146E-3</v>
      </c>
      <c r="AT142" s="35"/>
      <c r="AU142" s="31">
        <f t="shared" si="237"/>
        <v>0</v>
      </c>
      <c r="AV142" s="33">
        <f t="shared" si="242"/>
        <v>0</v>
      </c>
      <c r="AW142" s="24"/>
      <c r="AX142" s="84">
        <v>7</v>
      </c>
      <c r="AY142" s="85">
        <f t="shared" si="238"/>
        <v>1.2477718360071301E-2</v>
      </c>
      <c r="AZ142" s="35">
        <v>2</v>
      </c>
      <c r="BA142" s="31">
        <f>AZ142/$AZ$261</f>
        <v>1.5384615384615385E-2</v>
      </c>
      <c r="BB142" s="33">
        <f t="shared" si="243"/>
        <v>0.2857142857142857</v>
      </c>
      <c r="BC142" s="24"/>
      <c r="BD142" s="47">
        <v>5</v>
      </c>
      <c r="BE142" s="88">
        <f t="shared" si="239"/>
        <v>1.0080645161290322E-2</v>
      </c>
      <c r="BF142" s="20">
        <v>1</v>
      </c>
      <c r="BG142" s="1">
        <f t="shared" si="240"/>
        <v>0.01</v>
      </c>
      <c r="BH142" s="2">
        <f t="shared" si="253"/>
        <v>0.2</v>
      </c>
      <c r="BI142" s="12"/>
      <c r="BJ142" s="77">
        <v>2</v>
      </c>
      <c r="BK142" s="88">
        <f t="shared" si="244"/>
        <v>5.2910052910052907E-3</v>
      </c>
      <c r="BL142" s="93"/>
      <c r="BM142" s="40">
        <f t="shared" si="245"/>
        <v>0</v>
      </c>
      <c r="BN142" s="2">
        <f t="shared" si="246"/>
        <v>0</v>
      </c>
    </row>
    <row r="143" spans="1:66" ht="13.15" customHeight="1" x14ac:dyDescent="0.2">
      <c r="A143" s="126" t="s">
        <v>8</v>
      </c>
      <c r="B143" s="84">
        <v>1</v>
      </c>
      <c r="C143" s="85">
        <f t="shared" si="222"/>
        <v>2.0242914979757085E-3</v>
      </c>
      <c r="D143" s="112">
        <v>0</v>
      </c>
      <c r="E143" s="31">
        <f t="shared" si="223"/>
        <v>0</v>
      </c>
      <c r="F143" s="33">
        <f t="shared" si="247"/>
        <v>0</v>
      </c>
      <c r="G143" s="24"/>
      <c r="H143" s="84">
        <v>1</v>
      </c>
      <c r="I143" s="85">
        <f t="shared" si="224"/>
        <v>1.7889087656529517E-3</v>
      </c>
      <c r="J143" s="112">
        <v>1</v>
      </c>
      <c r="K143" s="31">
        <f t="shared" si="225"/>
        <v>7.3529411764705881E-3</v>
      </c>
      <c r="L143" s="33">
        <f t="shared" si="248"/>
        <v>1</v>
      </c>
      <c r="M143" s="24"/>
      <c r="N143" s="84">
        <v>4</v>
      </c>
      <c r="O143" s="85">
        <f t="shared" si="226"/>
        <v>6.0150375939849628E-3</v>
      </c>
      <c r="P143" s="112">
        <v>2</v>
      </c>
      <c r="Q143" s="31">
        <f t="shared" si="227"/>
        <v>1.3157894736842105E-2</v>
      </c>
      <c r="R143" s="33">
        <f t="shared" si="249"/>
        <v>0.5</v>
      </c>
      <c r="S143" s="24"/>
      <c r="T143" s="84">
        <v>2</v>
      </c>
      <c r="U143" s="85">
        <f t="shared" si="228"/>
        <v>3.1545741324921135E-3</v>
      </c>
      <c r="V143" s="112"/>
      <c r="W143" s="31">
        <f t="shared" si="229"/>
        <v>0</v>
      </c>
      <c r="X143" s="33">
        <f t="shared" si="250"/>
        <v>0</v>
      </c>
      <c r="Y143" s="24"/>
      <c r="Z143" s="84">
        <v>5</v>
      </c>
      <c r="AA143" s="85">
        <f t="shared" si="230"/>
        <v>6.9348127600554789E-3</v>
      </c>
      <c r="AB143" s="112"/>
      <c r="AC143" s="31">
        <f t="shared" si="231"/>
        <v>0</v>
      </c>
      <c r="AD143" s="33">
        <f t="shared" si="251"/>
        <v>0</v>
      </c>
      <c r="AE143" s="24"/>
      <c r="AF143" s="84">
        <v>5</v>
      </c>
      <c r="AG143" s="85">
        <f t="shared" si="232"/>
        <v>6.8587105624142658E-3</v>
      </c>
      <c r="AH143" s="112">
        <v>1</v>
      </c>
      <c r="AI143" s="31">
        <f t="shared" si="233"/>
        <v>5.7142857142857143E-3</v>
      </c>
      <c r="AJ143" s="33">
        <f t="shared" si="252"/>
        <v>0.2</v>
      </c>
      <c r="AK143" s="24"/>
      <c r="AL143" s="84">
        <v>1</v>
      </c>
      <c r="AM143" s="85">
        <f t="shared" si="234"/>
        <v>1.5873015873015873E-3</v>
      </c>
      <c r="AN143" s="112">
        <v>1</v>
      </c>
      <c r="AO143" s="31">
        <f t="shared" si="235"/>
        <v>6.369426751592357E-3</v>
      </c>
      <c r="AP143" s="33">
        <f t="shared" si="241"/>
        <v>1</v>
      </c>
      <c r="AQ143" s="24"/>
      <c r="AR143" s="84">
        <v>4</v>
      </c>
      <c r="AS143" s="85">
        <f t="shared" si="236"/>
        <v>6.2893081761006293E-3</v>
      </c>
      <c r="AT143" s="35">
        <v>3</v>
      </c>
      <c r="AU143" s="31">
        <f t="shared" si="237"/>
        <v>2.2556390977443608E-2</v>
      </c>
      <c r="AV143" s="33">
        <f t="shared" si="242"/>
        <v>0.75</v>
      </c>
      <c r="AW143" s="24"/>
      <c r="AX143" s="84">
        <v>2</v>
      </c>
      <c r="AY143" s="85">
        <f t="shared" si="238"/>
        <v>3.5650623885918001E-3</v>
      </c>
      <c r="AZ143" s="35">
        <v>1</v>
      </c>
      <c r="BA143" s="31">
        <f>AZ143/$AZ$261</f>
        <v>7.6923076923076927E-3</v>
      </c>
      <c r="BB143" s="33">
        <f t="shared" si="243"/>
        <v>0.5</v>
      </c>
      <c r="BC143" s="24"/>
      <c r="BD143" s="47">
        <v>5</v>
      </c>
      <c r="BE143" s="88">
        <f t="shared" si="239"/>
        <v>1.0080645161290322E-2</v>
      </c>
      <c r="BF143" s="20">
        <v>1</v>
      </c>
      <c r="BG143" s="1">
        <f t="shared" si="240"/>
        <v>0.01</v>
      </c>
      <c r="BH143" s="2">
        <f t="shared" si="253"/>
        <v>0.2</v>
      </c>
      <c r="BI143" s="12"/>
      <c r="BJ143" s="77">
        <v>1</v>
      </c>
      <c r="BK143" s="88">
        <f t="shared" si="244"/>
        <v>2.6455026455026454E-3</v>
      </c>
      <c r="BL143" s="93"/>
      <c r="BM143" s="40">
        <f t="shared" si="245"/>
        <v>0</v>
      </c>
      <c r="BN143" s="2">
        <f t="shared" si="246"/>
        <v>0</v>
      </c>
    </row>
    <row r="144" spans="1:66" ht="13.15" customHeight="1" x14ac:dyDescent="0.2">
      <c r="A144" s="126" t="s">
        <v>9</v>
      </c>
      <c r="B144" s="84"/>
      <c r="C144" s="85">
        <f t="shared" si="222"/>
        <v>0</v>
      </c>
      <c r="D144" s="112"/>
      <c r="E144" s="31">
        <f t="shared" si="223"/>
        <v>0</v>
      </c>
      <c r="F144" s="33" t="e">
        <f t="shared" si="247"/>
        <v>#DIV/0!</v>
      </c>
      <c r="G144" s="24"/>
      <c r="H144" s="84">
        <v>1</v>
      </c>
      <c r="I144" s="85">
        <f t="shared" si="224"/>
        <v>1.7889087656529517E-3</v>
      </c>
      <c r="J144" s="112"/>
      <c r="K144" s="31">
        <f t="shared" si="225"/>
        <v>0</v>
      </c>
      <c r="L144" s="33">
        <f t="shared" si="248"/>
        <v>0</v>
      </c>
      <c r="M144" s="24"/>
      <c r="N144" s="84">
        <v>2</v>
      </c>
      <c r="O144" s="85">
        <f t="shared" si="226"/>
        <v>3.0075187969924814E-3</v>
      </c>
      <c r="P144" s="112">
        <v>1</v>
      </c>
      <c r="Q144" s="31">
        <f t="shared" si="227"/>
        <v>6.5789473684210523E-3</v>
      </c>
      <c r="R144" s="33">
        <f t="shared" si="249"/>
        <v>0.5</v>
      </c>
      <c r="S144" s="24"/>
      <c r="T144" s="84"/>
      <c r="U144" s="85">
        <f t="shared" si="228"/>
        <v>0</v>
      </c>
      <c r="V144" s="112"/>
      <c r="W144" s="31">
        <f t="shared" si="229"/>
        <v>0</v>
      </c>
      <c r="X144" s="33"/>
      <c r="Y144" s="24"/>
      <c r="Z144" s="84">
        <v>7</v>
      </c>
      <c r="AA144" s="85">
        <f t="shared" si="230"/>
        <v>9.7087378640776691E-3</v>
      </c>
      <c r="AB144" s="112">
        <v>4</v>
      </c>
      <c r="AC144" s="31">
        <f t="shared" si="231"/>
        <v>2.3121387283236993E-2</v>
      </c>
      <c r="AD144" s="33">
        <f t="shared" si="251"/>
        <v>0.5714285714285714</v>
      </c>
      <c r="AE144" s="24"/>
      <c r="AF144" s="84">
        <v>11</v>
      </c>
      <c r="AG144" s="85">
        <f t="shared" si="232"/>
        <v>1.5089163237311385E-2</v>
      </c>
      <c r="AH144" s="112">
        <v>3</v>
      </c>
      <c r="AI144" s="31">
        <f t="shared" si="233"/>
        <v>1.7142857142857144E-2</v>
      </c>
      <c r="AJ144" s="33">
        <f t="shared" si="252"/>
        <v>0.27272727272727271</v>
      </c>
      <c r="AK144" s="24"/>
      <c r="AL144" s="84">
        <v>6</v>
      </c>
      <c r="AM144" s="85">
        <f t="shared" si="234"/>
        <v>9.5238095238095247E-3</v>
      </c>
      <c r="AN144" s="112">
        <v>1</v>
      </c>
      <c r="AO144" s="31">
        <f t="shared" si="235"/>
        <v>6.369426751592357E-3</v>
      </c>
      <c r="AP144" s="33">
        <f t="shared" si="241"/>
        <v>0.16666666666666666</v>
      </c>
      <c r="AQ144" s="24"/>
      <c r="AR144" s="84">
        <v>14</v>
      </c>
      <c r="AS144" s="85">
        <f t="shared" si="236"/>
        <v>2.20125786163522E-2</v>
      </c>
      <c r="AT144" s="35">
        <v>4</v>
      </c>
      <c r="AU144" s="31">
        <f t="shared" si="237"/>
        <v>3.007518796992481E-2</v>
      </c>
      <c r="AV144" s="33">
        <f t="shared" si="242"/>
        <v>0.2857142857142857</v>
      </c>
      <c r="AW144" s="24"/>
      <c r="AX144" s="84">
        <v>6</v>
      </c>
      <c r="AY144" s="85">
        <f t="shared" si="238"/>
        <v>1.06951871657754E-2</v>
      </c>
      <c r="AZ144" s="35">
        <v>1</v>
      </c>
      <c r="BA144" s="31">
        <f>AZ144/$AZ$261</f>
        <v>7.6923076923076927E-3</v>
      </c>
      <c r="BB144" s="33">
        <f t="shared" si="243"/>
        <v>0.16666666666666666</v>
      </c>
      <c r="BC144" s="24"/>
      <c r="BD144" s="47">
        <v>8</v>
      </c>
      <c r="BE144" s="88">
        <f t="shared" si="239"/>
        <v>1.6129032258064516E-2</v>
      </c>
      <c r="BF144" s="20">
        <v>2</v>
      </c>
      <c r="BG144" s="1">
        <f t="shared" si="240"/>
        <v>0.02</v>
      </c>
      <c r="BH144" s="2">
        <f t="shared" si="253"/>
        <v>0.25</v>
      </c>
      <c r="BI144" s="12"/>
      <c r="BJ144" s="77">
        <v>10</v>
      </c>
      <c r="BK144" s="88">
        <f t="shared" si="244"/>
        <v>2.6455026455026454E-2</v>
      </c>
      <c r="BL144" s="93">
        <v>1</v>
      </c>
      <c r="BM144" s="40">
        <f t="shared" si="245"/>
        <v>1.2345679012345678E-2</v>
      </c>
      <c r="BN144" s="2">
        <f t="shared" si="246"/>
        <v>0.1</v>
      </c>
    </row>
    <row r="145" spans="1:66" ht="12.75" customHeight="1" x14ac:dyDescent="0.2">
      <c r="A145" s="126" t="s">
        <v>38</v>
      </c>
      <c r="B145" s="84"/>
      <c r="C145" s="85">
        <f t="shared" si="222"/>
        <v>0</v>
      </c>
      <c r="D145" s="112"/>
      <c r="E145" s="31">
        <f t="shared" si="223"/>
        <v>0</v>
      </c>
      <c r="F145" s="33" t="e">
        <f t="shared" si="247"/>
        <v>#DIV/0!</v>
      </c>
      <c r="G145" s="24"/>
      <c r="H145" s="84"/>
      <c r="I145" s="85">
        <f t="shared" si="224"/>
        <v>0</v>
      </c>
      <c r="J145" s="112"/>
      <c r="K145" s="31">
        <f t="shared" si="225"/>
        <v>0</v>
      </c>
      <c r="L145" s="33" t="e">
        <f t="shared" si="248"/>
        <v>#DIV/0!</v>
      </c>
      <c r="M145" s="24"/>
      <c r="N145" s="84">
        <v>1</v>
      </c>
      <c r="O145" s="85">
        <f t="shared" si="226"/>
        <v>1.5037593984962407E-3</v>
      </c>
      <c r="P145" s="112"/>
      <c r="Q145" s="31">
        <f t="shared" si="227"/>
        <v>0</v>
      </c>
      <c r="R145" s="33">
        <f t="shared" si="249"/>
        <v>0</v>
      </c>
      <c r="S145" s="24"/>
      <c r="T145" s="84">
        <v>6</v>
      </c>
      <c r="U145" s="85">
        <f t="shared" si="228"/>
        <v>9.4637223974763408E-3</v>
      </c>
      <c r="V145" s="112">
        <v>1</v>
      </c>
      <c r="W145" s="31">
        <f t="shared" si="229"/>
        <v>6.5789473684210523E-3</v>
      </c>
      <c r="X145" s="33">
        <f t="shared" si="250"/>
        <v>0.16666666666666666</v>
      </c>
      <c r="Y145" s="24"/>
      <c r="Z145" s="84">
        <v>1</v>
      </c>
      <c r="AA145" s="85">
        <f t="shared" si="230"/>
        <v>1.3869625520110957E-3</v>
      </c>
      <c r="AB145" s="112">
        <v>1</v>
      </c>
      <c r="AC145" s="31">
        <f t="shared" si="231"/>
        <v>5.7803468208092483E-3</v>
      </c>
      <c r="AD145" s="33">
        <f t="shared" si="251"/>
        <v>1</v>
      </c>
      <c r="AE145" s="24"/>
      <c r="AF145" s="84">
        <v>2</v>
      </c>
      <c r="AG145" s="85">
        <f t="shared" si="232"/>
        <v>2.7434842249657062E-3</v>
      </c>
      <c r="AH145" s="112"/>
      <c r="AI145" s="31">
        <f t="shared" si="233"/>
        <v>0</v>
      </c>
      <c r="AJ145" s="33">
        <f t="shared" si="252"/>
        <v>0</v>
      </c>
      <c r="AK145" s="24"/>
      <c r="AL145" s="84">
        <v>10</v>
      </c>
      <c r="AM145" s="85">
        <f t="shared" si="234"/>
        <v>1.5873015873015872E-2</v>
      </c>
      <c r="AN145" s="112">
        <v>2</v>
      </c>
      <c r="AO145" s="31">
        <f t="shared" si="235"/>
        <v>1.2738853503184714E-2</v>
      </c>
      <c r="AP145" s="33">
        <f t="shared" si="241"/>
        <v>0.2</v>
      </c>
      <c r="AQ145" s="24"/>
      <c r="AR145" s="84">
        <v>8</v>
      </c>
      <c r="AS145" s="85">
        <f t="shared" si="236"/>
        <v>1.2578616352201259E-2</v>
      </c>
      <c r="AT145" s="35">
        <v>4</v>
      </c>
      <c r="AU145" s="31">
        <f t="shared" si="237"/>
        <v>3.007518796992481E-2</v>
      </c>
      <c r="AV145" s="33">
        <f t="shared" si="242"/>
        <v>0.5</v>
      </c>
      <c r="AW145" s="24"/>
      <c r="AX145" s="84">
        <v>12</v>
      </c>
      <c r="AY145" s="85">
        <f t="shared" si="238"/>
        <v>2.1390374331550801E-2</v>
      </c>
      <c r="AZ145" s="35">
        <v>5</v>
      </c>
      <c r="BA145" s="31">
        <f>AZ145/$AZ$261</f>
        <v>3.8461538461538464E-2</v>
      </c>
      <c r="BB145" s="33">
        <f t="shared" si="243"/>
        <v>0.41666666666666669</v>
      </c>
      <c r="BC145" s="24"/>
      <c r="BD145" s="47">
        <v>7</v>
      </c>
      <c r="BE145" s="88">
        <f t="shared" si="239"/>
        <v>1.4112903225806451E-2</v>
      </c>
      <c r="BF145" s="39">
        <v>2</v>
      </c>
      <c r="BG145" s="1">
        <f t="shared" si="240"/>
        <v>0.02</v>
      </c>
      <c r="BH145" s="2">
        <f t="shared" si="253"/>
        <v>0.2857142857142857</v>
      </c>
      <c r="BI145" s="12"/>
      <c r="BJ145" s="78"/>
      <c r="BK145" s="97"/>
      <c r="BL145" s="39"/>
      <c r="BM145" s="14"/>
      <c r="BN145" s="15"/>
    </row>
    <row r="146" spans="1:66" ht="12.75" customHeight="1" x14ac:dyDescent="0.2">
      <c r="A146" s="126" t="s">
        <v>180</v>
      </c>
      <c r="B146" s="84">
        <v>3</v>
      </c>
      <c r="C146" s="85">
        <f t="shared" si="222"/>
        <v>6.0728744939271256E-3</v>
      </c>
      <c r="D146" s="112">
        <v>1</v>
      </c>
      <c r="E146" s="31">
        <f t="shared" si="223"/>
        <v>1.0526315789473684E-2</v>
      </c>
      <c r="F146" s="33">
        <f t="shared" si="247"/>
        <v>0.33333333333333331</v>
      </c>
      <c r="G146" s="24"/>
      <c r="H146" s="84">
        <v>1</v>
      </c>
      <c r="I146" s="85">
        <f t="shared" si="224"/>
        <v>1.7889087656529517E-3</v>
      </c>
      <c r="J146" s="112">
        <v>1</v>
      </c>
      <c r="K146" s="31">
        <f t="shared" si="225"/>
        <v>7.3529411764705881E-3</v>
      </c>
      <c r="L146" s="33">
        <f t="shared" si="248"/>
        <v>1</v>
      </c>
      <c r="M146" s="24"/>
      <c r="N146" s="84">
        <v>1</v>
      </c>
      <c r="O146" s="85">
        <f t="shared" si="226"/>
        <v>1.5037593984962407E-3</v>
      </c>
      <c r="P146" s="112">
        <v>1</v>
      </c>
      <c r="Q146" s="31">
        <f t="shared" si="227"/>
        <v>6.5789473684210523E-3</v>
      </c>
      <c r="R146" s="33">
        <f t="shared" si="249"/>
        <v>1</v>
      </c>
      <c r="S146" s="24"/>
      <c r="T146" s="84"/>
      <c r="U146" s="85">
        <f t="shared" si="228"/>
        <v>0</v>
      </c>
      <c r="V146" s="112"/>
      <c r="W146" s="31">
        <f t="shared" si="229"/>
        <v>0</v>
      </c>
      <c r="X146" s="33"/>
      <c r="Y146" s="24"/>
      <c r="Z146" s="84"/>
      <c r="AA146" s="85"/>
      <c r="AB146" s="112"/>
      <c r="AC146" s="31"/>
      <c r="AD146" s="33"/>
      <c r="AE146" s="24"/>
      <c r="AF146" s="84"/>
      <c r="AG146" s="85"/>
      <c r="AH146" s="112"/>
      <c r="AI146" s="31"/>
      <c r="AJ146" s="33"/>
      <c r="AK146" s="24"/>
      <c r="AL146" s="84"/>
      <c r="AM146" s="85"/>
      <c r="AN146" s="112"/>
      <c r="AO146" s="31"/>
      <c r="AP146" s="33"/>
      <c r="AQ146" s="24"/>
      <c r="AR146" s="84"/>
      <c r="AS146" s="85"/>
      <c r="AT146" s="35"/>
      <c r="AU146" s="31"/>
      <c r="AV146" s="33"/>
      <c r="AW146" s="24"/>
      <c r="AX146" s="84"/>
      <c r="AY146" s="85"/>
      <c r="AZ146" s="35"/>
      <c r="BA146" s="31"/>
      <c r="BB146" s="33"/>
      <c r="BC146" s="24"/>
      <c r="BD146" s="47"/>
      <c r="BE146" s="88"/>
      <c r="BF146" s="39"/>
      <c r="BG146" s="1"/>
      <c r="BH146" s="2"/>
      <c r="BI146" s="12"/>
      <c r="BJ146" s="78"/>
      <c r="BK146" s="97"/>
      <c r="BL146" s="39"/>
      <c r="BM146" s="14"/>
      <c r="BN146" s="15"/>
    </row>
    <row r="147" spans="1:66" ht="12.75" customHeight="1" x14ac:dyDescent="0.2">
      <c r="A147" s="126" t="s">
        <v>182</v>
      </c>
      <c r="B147" s="84">
        <v>2</v>
      </c>
      <c r="C147" s="85">
        <f t="shared" si="222"/>
        <v>4.048582995951417E-3</v>
      </c>
      <c r="D147" s="112">
        <v>0</v>
      </c>
      <c r="E147" s="31">
        <f t="shared" si="223"/>
        <v>0</v>
      </c>
      <c r="F147" s="33">
        <f t="shared" si="247"/>
        <v>0</v>
      </c>
      <c r="G147" s="24"/>
      <c r="H147" s="84">
        <v>1</v>
      </c>
      <c r="I147" s="85">
        <f t="shared" si="224"/>
        <v>1.7889087656529517E-3</v>
      </c>
      <c r="J147" s="112"/>
      <c r="K147" s="31">
        <f t="shared" si="225"/>
        <v>0</v>
      </c>
      <c r="L147" s="33">
        <f t="shared" si="248"/>
        <v>0</v>
      </c>
      <c r="M147" s="24"/>
      <c r="N147" s="84">
        <v>1</v>
      </c>
      <c r="O147" s="85">
        <f t="shared" si="226"/>
        <v>1.5037593984962407E-3</v>
      </c>
      <c r="P147" s="112"/>
      <c r="Q147" s="31">
        <f t="shared" si="227"/>
        <v>0</v>
      </c>
      <c r="R147" s="33">
        <f t="shared" si="249"/>
        <v>0</v>
      </c>
      <c r="S147" s="24"/>
      <c r="T147" s="84"/>
      <c r="U147" s="85">
        <f t="shared" si="228"/>
        <v>0</v>
      </c>
      <c r="V147" s="112"/>
      <c r="W147" s="31">
        <f t="shared" si="229"/>
        <v>0</v>
      </c>
      <c r="X147" s="33"/>
      <c r="Y147" s="24"/>
      <c r="Z147" s="84"/>
      <c r="AA147" s="85"/>
      <c r="AB147" s="112"/>
      <c r="AC147" s="31"/>
      <c r="AD147" s="33"/>
      <c r="AE147" s="24"/>
      <c r="AF147" s="84"/>
      <c r="AG147" s="85"/>
      <c r="AH147" s="112"/>
      <c r="AI147" s="31"/>
      <c r="AJ147" s="33"/>
      <c r="AK147" s="24"/>
      <c r="AL147" s="84"/>
      <c r="AM147" s="85"/>
      <c r="AN147" s="112"/>
      <c r="AO147" s="31"/>
      <c r="AP147" s="33"/>
      <c r="AQ147" s="24"/>
      <c r="AR147" s="84"/>
      <c r="AS147" s="85"/>
      <c r="AT147" s="35"/>
      <c r="AU147" s="31"/>
      <c r="AV147" s="33"/>
      <c r="AW147" s="24"/>
      <c r="AX147" s="84"/>
      <c r="AY147" s="85"/>
      <c r="AZ147" s="35"/>
      <c r="BA147" s="31"/>
      <c r="BB147" s="33"/>
      <c r="BC147" s="24"/>
      <c r="BD147" s="47"/>
      <c r="BE147" s="88"/>
      <c r="BF147" s="39"/>
      <c r="BG147" s="1"/>
      <c r="BH147" s="2"/>
      <c r="BI147" s="12"/>
      <c r="BJ147" s="78"/>
      <c r="BK147" s="97"/>
      <c r="BL147" s="39"/>
      <c r="BM147" s="14"/>
      <c r="BN147" s="15"/>
    </row>
    <row r="148" spans="1:66" ht="12.75" customHeight="1" x14ac:dyDescent="0.2">
      <c r="A148" s="126" t="s">
        <v>181</v>
      </c>
      <c r="B148" s="84">
        <v>1</v>
      </c>
      <c r="C148" s="85">
        <f t="shared" si="222"/>
        <v>2.0242914979757085E-3</v>
      </c>
      <c r="D148" s="112">
        <v>0</v>
      </c>
      <c r="E148" s="31">
        <f t="shared" si="223"/>
        <v>0</v>
      </c>
      <c r="F148" s="33">
        <f t="shared" si="247"/>
        <v>0</v>
      </c>
      <c r="G148" s="24"/>
      <c r="H148" s="84">
        <v>1</v>
      </c>
      <c r="I148" s="85">
        <f t="shared" si="224"/>
        <v>1.7889087656529517E-3</v>
      </c>
      <c r="J148" s="112"/>
      <c r="K148" s="31">
        <f t="shared" si="225"/>
        <v>0</v>
      </c>
      <c r="L148" s="33">
        <f t="shared" si="248"/>
        <v>0</v>
      </c>
      <c r="M148" s="24"/>
      <c r="N148" s="84">
        <v>1</v>
      </c>
      <c r="O148" s="85">
        <f t="shared" si="226"/>
        <v>1.5037593984962407E-3</v>
      </c>
      <c r="P148" s="112"/>
      <c r="Q148" s="31">
        <f t="shared" si="227"/>
        <v>0</v>
      </c>
      <c r="R148" s="33">
        <f t="shared" si="249"/>
        <v>0</v>
      </c>
      <c r="S148" s="24"/>
      <c r="T148" s="84"/>
      <c r="U148" s="85">
        <f t="shared" si="228"/>
        <v>0</v>
      </c>
      <c r="V148" s="112"/>
      <c r="W148" s="31">
        <f t="shared" si="229"/>
        <v>0</v>
      </c>
      <c r="X148" s="33"/>
      <c r="Y148" s="24"/>
      <c r="Z148" s="84">
        <v>1</v>
      </c>
      <c r="AA148" s="85"/>
      <c r="AB148" s="112">
        <v>1</v>
      </c>
      <c r="AC148" s="31"/>
      <c r="AD148" s="33"/>
      <c r="AE148" s="24"/>
      <c r="AF148" s="84"/>
      <c r="AG148" s="85"/>
      <c r="AH148" s="112"/>
      <c r="AI148" s="31"/>
      <c r="AJ148" s="33"/>
      <c r="AK148" s="24"/>
      <c r="AL148" s="84"/>
      <c r="AM148" s="85"/>
      <c r="AN148" s="112"/>
      <c r="AO148" s="31"/>
      <c r="AP148" s="33"/>
      <c r="AQ148" s="24"/>
      <c r="AR148" s="84"/>
      <c r="AS148" s="85"/>
      <c r="AT148" s="35"/>
      <c r="AU148" s="31"/>
      <c r="AV148" s="33"/>
      <c r="AW148" s="24"/>
      <c r="AX148" s="84"/>
      <c r="AY148" s="85"/>
      <c r="AZ148" s="35"/>
      <c r="BA148" s="31"/>
      <c r="BB148" s="33"/>
      <c r="BC148" s="24"/>
      <c r="BD148" s="47"/>
      <c r="BE148" s="88"/>
      <c r="BF148" s="39"/>
      <c r="BG148" s="1"/>
      <c r="BH148" s="2"/>
      <c r="BI148" s="12"/>
      <c r="BJ148" s="78"/>
      <c r="BK148" s="97"/>
      <c r="BL148" s="39"/>
      <c r="BM148" s="14"/>
      <c r="BN148" s="15"/>
    </row>
    <row r="149" spans="1:66" ht="12.75" customHeight="1" x14ac:dyDescent="0.2">
      <c r="A149" s="126" t="s">
        <v>184</v>
      </c>
      <c r="B149" s="84"/>
      <c r="C149" s="85">
        <f t="shared" si="222"/>
        <v>0</v>
      </c>
      <c r="D149" s="112"/>
      <c r="E149" s="31">
        <f t="shared" si="223"/>
        <v>0</v>
      </c>
      <c r="F149" s="33"/>
      <c r="G149" s="24"/>
      <c r="H149" s="84"/>
      <c r="I149" s="85">
        <f t="shared" si="224"/>
        <v>0</v>
      </c>
      <c r="J149" s="112"/>
      <c r="K149" s="31">
        <f t="shared" si="225"/>
        <v>0</v>
      </c>
      <c r="L149" s="33"/>
      <c r="M149" s="24"/>
      <c r="N149" s="84"/>
      <c r="O149" s="85"/>
      <c r="P149" s="112"/>
      <c r="Q149" s="31"/>
      <c r="R149" s="33"/>
      <c r="S149" s="24"/>
      <c r="T149" s="84">
        <v>1</v>
      </c>
      <c r="U149" s="85">
        <f t="shared" si="228"/>
        <v>1.5772870662460567E-3</v>
      </c>
      <c r="V149" s="112"/>
      <c r="W149" s="31">
        <f t="shared" si="229"/>
        <v>0</v>
      </c>
      <c r="X149" s="33">
        <f t="shared" si="250"/>
        <v>0</v>
      </c>
      <c r="Y149" s="24"/>
      <c r="Z149" s="84"/>
      <c r="AA149" s="85"/>
      <c r="AB149" s="112"/>
      <c r="AC149" s="31"/>
      <c r="AD149" s="33"/>
      <c r="AE149" s="24"/>
      <c r="AF149" s="84"/>
      <c r="AG149" s="85"/>
      <c r="AH149" s="112"/>
      <c r="AI149" s="31"/>
      <c r="AJ149" s="33"/>
      <c r="AK149" s="24"/>
      <c r="AL149" s="84"/>
      <c r="AM149" s="85"/>
      <c r="AN149" s="112"/>
      <c r="AO149" s="31"/>
      <c r="AP149" s="33"/>
      <c r="AQ149" s="24"/>
      <c r="AR149" s="84"/>
      <c r="AS149" s="85"/>
      <c r="AT149" s="35"/>
      <c r="AU149" s="31"/>
      <c r="AV149" s="33"/>
      <c r="AW149" s="24"/>
      <c r="AX149" s="84"/>
      <c r="AY149" s="85"/>
      <c r="AZ149" s="35"/>
      <c r="BA149" s="31"/>
      <c r="BB149" s="33"/>
      <c r="BC149" s="24"/>
      <c r="BD149" s="47"/>
      <c r="BE149" s="88"/>
      <c r="BF149" s="39"/>
      <c r="BG149" s="1"/>
      <c r="BH149" s="2"/>
      <c r="BI149" s="12"/>
      <c r="BJ149" s="78"/>
      <c r="BK149" s="97"/>
      <c r="BL149" s="39"/>
      <c r="BM149" s="14"/>
      <c r="BN149" s="15"/>
    </row>
    <row r="150" spans="1:66" ht="12.75" customHeight="1" x14ac:dyDescent="0.2">
      <c r="A150" s="126" t="s">
        <v>39</v>
      </c>
      <c r="B150" s="84"/>
      <c r="C150" s="85">
        <f t="shared" si="222"/>
        <v>0</v>
      </c>
      <c r="D150" s="112"/>
      <c r="E150" s="31">
        <f t="shared" si="223"/>
        <v>0</v>
      </c>
      <c r="F150" s="33" t="e">
        <f t="shared" ref="F150:F152" si="255">D150/B150</f>
        <v>#DIV/0!</v>
      </c>
      <c r="G150" s="24"/>
      <c r="H150" s="84">
        <v>5</v>
      </c>
      <c r="I150" s="85">
        <f t="shared" si="224"/>
        <v>8.9445438282647581E-3</v>
      </c>
      <c r="J150" s="112">
        <v>2</v>
      </c>
      <c r="K150" s="31">
        <f t="shared" si="225"/>
        <v>1.4705882352941176E-2</v>
      </c>
      <c r="L150" s="33">
        <f t="shared" ref="L150:L152" si="256">J150/H150</f>
        <v>0.4</v>
      </c>
      <c r="M150" s="24"/>
      <c r="N150" s="84">
        <v>2</v>
      </c>
      <c r="O150" s="85">
        <f t="shared" ref="O150:O176" si="257">N150/$N$261</f>
        <v>3.0075187969924814E-3</v>
      </c>
      <c r="P150" s="112">
        <v>1</v>
      </c>
      <c r="Q150" s="31">
        <f t="shared" ref="Q150:Q176" si="258">P150/$P$261</f>
        <v>6.5789473684210523E-3</v>
      </c>
      <c r="R150" s="33">
        <f t="shared" si="249"/>
        <v>0.5</v>
      </c>
      <c r="S150" s="24"/>
      <c r="T150" s="84">
        <v>1</v>
      </c>
      <c r="U150" s="85">
        <f t="shared" si="228"/>
        <v>1.5772870662460567E-3</v>
      </c>
      <c r="V150" s="112"/>
      <c r="W150" s="31">
        <f t="shared" si="229"/>
        <v>0</v>
      </c>
      <c r="X150" s="33">
        <f t="shared" si="250"/>
        <v>0</v>
      </c>
      <c r="Y150" s="24"/>
      <c r="Z150" s="84"/>
      <c r="AA150" s="85">
        <f>Z150/$Z$261</f>
        <v>0</v>
      </c>
      <c r="AB150" s="112"/>
      <c r="AC150" s="31">
        <f>AB150/$AB$261</f>
        <v>0</v>
      </c>
      <c r="AD150" s="33"/>
      <c r="AE150" s="24"/>
      <c r="AF150" s="84"/>
      <c r="AG150" s="85">
        <f>AF150/$AF$261</f>
        <v>0</v>
      </c>
      <c r="AH150" s="112"/>
      <c r="AI150" s="31">
        <f>AH150/$AH$261</f>
        <v>0</v>
      </c>
      <c r="AJ150" s="33"/>
      <c r="AK150" s="24"/>
      <c r="AL150" s="84"/>
      <c r="AM150" s="85">
        <f>AL150/$AL$261</f>
        <v>0</v>
      </c>
      <c r="AN150" s="112"/>
      <c r="AO150" s="31">
        <f>AN150/$AN$261</f>
        <v>0</v>
      </c>
      <c r="AP150" s="33"/>
      <c r="AQ150" s="24"/>
      <c r="AR150" s="84"/>
      <c r="AS150" s="85">
        <f>AR150/$AR$261</f>
        <v>0</v>
      </c>
      <c r="AT150" s="35"/>
      <c r="AU150" s="31">
        <f>AT150/$AT$261</f>
        <v>0</v>
      </c>
      <c r="AV150" s="33" t="e">
        <f t="shared" si="242"/>
        <v>#DIV/0!</v>
      </c>
      <c r="AW150" s="24"/>
      <c r="AX150" s="84">
        <v>1</v>
      </c>
      <c r="AY150" s="85">
        <f>AX150/$AX$261</f>
        <v>1.7825311942959001E-3</v>
      </c>
      <c r="AZ150" s="35"/>
      <c r="BA150" s="31">
        <f>AZ150/$AZ$261</f>
        <v>0</v>
      </c>
      <c r="BB150" s="33">
        <f t="shared" si="243"/>
        <v>0</v>
      </c>
      <c r="BC150" s="24"/>
      <c r="BD150" s="47"/>
      <c r="BE150" s="88"/>
      <c r="BF150" s="39"/>
      <c r="BG150" s="1"/>
      <c r="BH150" s="2"/>
      <c r="BI150" s="12"/>
      <c r="BJ150" s="78">
        <v>1</v>
      </c>
      <c r="BK150" s="98">
        <f>BJ150/$BJ$261</f>
        <v>2.6455026455026454E-3</v>
      </c>
      <c r="BL150" s="39"/>
      <c r="BM150" s="16">
        <f>BL150/$BL$261</f>
        <v>0</v>
      </c>
      <c r="BN150" s="2">
        <f t="shared" ref="BN150:BN152" si="259">BL150/BJ150</f>
        <v>0</v>
      </c>
    </row>
    <row r="151" spans="1:66" ht="12.75" customHeight="1" x14ac:dyDescent="0.2">
      <c r="A151" s="126" t="s">
        <v>173</v>
      </c>
      <c r="B151" s="84"/>
      <c r="C151" s="85">
        <f t="shared" si="222"/>
        <v>0</v>
      </c>
      <c r="D151" s="112"/>
      <c r="E151" s="31">
        <f t="shared" si="223"/>
        <v>0</v>
      </c>
      <c r="F151" s="33" t="e">
        <f t="shared" si="255"/>
        <v>#DIV/0!</v>
      </c>
      <c r="G151" s="24"/>
      <c r="H151" s="84">
        <v>1</v>
      </c>
      <c r="I151" s="85">
        <f t="shared" si="224"/>
        <v>1.7889087656529517E-3</v>
      </c>
      <c r="J151" s="112"/>
      <c r="K151" s="31">
        <f t="shared" si="225"/>
        <v>0</v>
      </c>
      <c r="L151" s="33">
        <f t="shared" si="256"/>
        <v>0</v>
      </c>
      <c r="M151" s="24"/>
      <c r="N151" s="84">
        <v>1</v>
      </c>
      <c r="O151" s="85">
        <f t="shared" si="257"/>
        <v>1.5037593984962407E-3</v>
      </c>
      <c r="P151" s="112"/>
      <c r="Q151" s="31">
        <f t="shared" si="258"/>
        <v>0</v>
      </c>
      <c r="R151" s="33">
        <f t="shared" si="249"/>
        <v>0</v>
      </c>
      <c r="S151" s="24"/>
      <c r="T151" s="84"/>
      <c r="U151" s="85">
        <f t="shared" si="228"/>
        <v>0</v>
      </c>
      <c r="V151" s="112"/>
      <c r="W151" s="31">
        <f t="shared" si="229"/>
        <v>0</v>
      </c>
      <c r="X151" s="33"/>
      <c r="Y151" s="24"/>
      <c r="Z151" s="84"/>
      <c r="AA151" s="85"/>
      <c r="AB151" s="112"/>
      <c r="AC151" s="31"/>
      <c r="AD151" s="33"/>
      <c r="AE151" s="24"/>
      <c r="AF151" s="84"/>
      <c r="AG151" s="85"/>
      <c r="AH151" s="112"/>
      <c r="AI151" s="31"/>
      <c r="AJ151" s="33"/>
      <c r="AK151" s="24"/>
      <c r="AL151" s="84"/>
      <c r="AM151" s="85"/>
      <c r="AN151" s="112"/>
      <c r="AO151" s="31"/>
      <c r="AP151" s="33"/>
      <c r="AQ151" s="24"/>
      <c r="AR151" s="84"/>
      <c r="AS151" s="85"/>
      <c r="AT151" s="35"/>
      <c r="AU151" s="31"/>
      <c r="AV151" s="33"/>
      <c r="AW151" s="24"/>
      <c r="AX151" s="84"/>
      <c r="AY151" s="85"/>
      <c r="AZ151" s="35"/>
      <c r="BA151" s="31"/>
      <c r="BB151" s="33"/>
      <c r="BC151" s="24"/>
      <c r="BD151" s="47"/>
      <c r="BE151" s="88"/>
      <c r="BF151" s="39"/>
      <c r="BG151" s="1"/>
      <c r="BH151" s="2"/>
      <c r="BI151" s="12"/>
      <c r="BJ151" s="78"/>
      <c r="BK151" s="98"/>
      <c r="BL151" s="39"/>
      <c r="BM151" s="16"/>
      <c r="BN151" s="2"/>
    </row>
    <row r="152" spans="1:66" ht="12.75" customHeight="1" x14ac:dyDescent="0.2">
      <c r="A152" s="126" t="s">
        <v>40</v>
      </c>
      <c r="B152" s="84">
        <v>3</v>
      </c>
      <c r="C152" s="85">
        <f t="shared" si="222"/>
        <v>6.0728744939271256E-3</v>
      </c>
      <c r="D152" s="112">
        <v>2</v>
      </c>
      <c r="E152" s="31">
        <f t="shared" si="223"/>
        <v>2.1052631578947368E-2</v>
      </c>
      <c r="F152" s="33">
        <f t="shared" si="255"/>
        <v>0.66666666666666663</v>
      </c>
      <c r="G152" s="24"/>
      <c r="H152" s="84">
        <v>3</v>
      </c>
      <c r="I152" s="85">
        <f t="shared" si="224"/>
        <v>5.3667262969588547E-3</v>
      </c>
      <c r="J152" s="112">
        <v>3</v>
      </c>
      <c r="K152" s="31">
        <f t="shared" si="225"/>
        <v>2.2058823529411766E-2</v>
      </c>
      <c r="L152" s="33">
        <f t="shared" si="256"/>
        <v>1</v>
      </c>
      <c r="M152" s="24"/>
      <c r="N152" s="84">
        <v>1</v>
      </c>
      <c r="O152" s="85">
        <f t="shared" si="257"/>
        <v>1.5037593984962407E-3</v>
      </c>
      <c r="P152" s="112"/>
      <c r="Q152" s="31">
        <f t="shared" si="258"/>
        <v>0</v>
      </c>
      <c r="R152" s="33">
        <f t="shared" si="249"/>
        <v>0</v>
      </c>
      <c r="S152" s="24"/>
      <c r="T152" s="84">
        <v>4</v>
      </c>
      <c r="U152" s="85">
        <f t="shared" si="228"/>
        <v>6.3091482649842269E-3</v>
      </c>
      <c r="V152" s="112">
        <v>1</v>
      </c>
      <c r="W152" s="31">
        <f t="shared" si="229"/>
        <v>6.5789473684210523E-3</v>
      </c>
      <c r="X152" s="33">
        <f t="shared" si="250"/>
        <v>0.25</v>
      </c>
      <c r="Y152" s="24"/>
      <c r="Z152" s="84"/>
      <c r="AA152" s="85">
        <f>Z152/$Z$261</f>
        <v>0</v>
      </c>
      <c r="AB152" s="112"/>
      <c r="AC152" s="31">
        <f>AB152/$AB$261</f>
        <v>0</v>
      </c>
      <c r="AD152" s="33"/>
      <c r="AE152" s="24"/>
      <c r="AF152" s="84">
        <v>1</v>
      </c>
      <c r="AG152" s="85">
        <f>AF152/$AF$261</f>
        <v>1.3717421124828531E-3</v>
      </c>
      <c r="AH152" s="112">
        <v>1</v>
      </c>
      <c r="AI152" s="31">
        <f>AH152/$AH$261</f>
        <v>5.7142857142857143E-3</v>
      </c>
      <c r="AJ152" s="33">
        <f t="shared" ref="AJ152:AJ166" si="260">AH152/AF152</f>
        <v>1</v>
      </c>
      <c r="AK152" s="24"/>
      <c r="AL152" s="84">
        <v>1</v>
      </c>
      <c r="AM152" s="85">
        <f>AL152/$AL$261</f>
        <v>1.5873015873015873E-3</v>
      </c>
      <c r="AN152" s="112">
        <v>1</v>
      </c>
      <c r="AO152" s="31">
        <f>AN152/$AN$261</f>
        <v>6.369426751592357E-3</v>
      </c>
      <c r="AP152" s="33">
        <f t="shared" si="241"/>
        <v>1</v>
      </c>
      <c r="AQ152" s="24"/>
      <c r="AR152" s="84"/>
      <c r="AS152" s="85">
        <f>AR152/$AR$261</f>
        <v>0</v>
      </c>
      <c r="AT152" s="35"/>
      <c r="AU152" s="31">
        <f>AT152/$AT$261</f>
        <v>0</v>
      </c>
      <c r="AV152" s="33" t="e">
        <f t="shared" si="242"/>
        <v>#DIV/0!</v>
      </c>
      <c r="AW152" s="24"/>
      <c r="AX152" s="84">
        <v>1</v>
      </c>
      <c r="AY152" s="85">
        <f>AX152/$AX$261</f>
        <v>1.7825311942959001E-3</v>
      </c>
      <c r="AZ152" s="35"/>
      <c r="BA152" s="31">
        <f>AZ152/$AZ$261</f>
        <v>0</v>
      </c>
      <c r="BB152" s="33">
        <f t="shared" si="243"/>
        <v>0</v>
      </c>
      <c r="BC152" s="24"/>
      <c r="BD152" s="47">
        <v>1</v>
      </c>
      <c r="BE152" s="88">
        <f>BD152/$BD$261</f>
        <v>2.0161290322580645E-3</v>
      </c>
      <c r="BF152" s="39">
        <v>1</v>
      </c>
      <c r="BG152" s="1">
        <f>BF152/$BF$261</f>
        <v>0.01</v>
      </c>
      <c r="BH152" s="2">
        <f t="shared" si="253"/>
        <v>1</v>
      </c>
      <c r="BI152" s="12"/>
      <c r="BJ152" s="78">
        <v>1</v>
      </c>
      <c r="BK152" s="98">
        <f>BJ152/$BJ$261</f>
        <v>2.6455026455026454E-3</v>
      </c>
      <c r="BL152" s="39">
        <v>1</v>
      </c>
      <c r="BM152" s="16">
        <f>BL152/$BL$261</f>
        <v>1.2345679012345678E-2</v>
      </c>
      <c r="BN152" s="2">
        <f t="shared" si="259"/>
        <v>1</v>
      </c>
    </row>
    <row r="153" spans="1:66" ht="12.75" customHeight="1" x14ac:dyDescent="0.2">
      <c r="A153" s="126" t="s">
        <v>10</v>
      </c>
      <c r="B153" s="84"/>
      <c r="C153" s="85">
        <f t="shared" si="222"/>
        <v>0</v>
      </c>
      <c r="D153" s="112"/>
      <c r="E153" s="31">
        <f t="shared" si="223"/>
        <v>0</v>
      </c>
      <c r="F153" s="33"/>
      <c r="G153" s="24"/>
      <c r="H153" s="84"/>
      <c r="I153" s="85">
        <f t="shared" si="224"/>
        <v>0</v>
      </c>
      <c r="J153" s="112"/>
      <c r="K153" s="31">
        <f t="shared" si="225"/>
        <v>0</v>
      </c>
      <c r="L153" s="33"/>
      <c r="M153" s="24"/>
      <c r="N153" s="84"/>
      <c r="O153" s="85">
        <f t="shared" si="257"/>
        <v>0</v>
      </c>
      <c r="P153" s="112"/>
      <c r="Q153" s="31">
        <f t="shared" si="258"/>
        <v>0</v>
      </c>
      <c r="R153" s="33"/>
      <c r="S153" s="24"/>
      <c r="T153" s="84">
        <v>1</v>
      </c>
      <c r="U153" s="85">
        <f t="shared" si="228"/>
        <v>1.5772870662460567E-3</v>
      </c>
      <c r="V153" s="112"/>
      <c r="W153" s="31">
        <f t="shared" si="229"/>
        <v>0</v>
      </c>
      <c r="X153" s="33">
        <f t="shared" si="250"/>
        <v>0</v>
      </c>
      <c r="Y153" s="24"/>
      <c r="Z153" s="84"/>
      <c r="AA153" s="85">
        <f>Z153/$Z$261</f>
        <v>0</v>
      </c>
      <c r="AB153" s="112"/>
      <c r="AC153" s="31">
        <f>AB153/$AB$261</f>
        <v>0</v>
      </c>
      <c r="AD153" s="33"/>
      <c r="AE153" s="24"/>
      <c r="AF153" s="84"/>
      <c r="AG153" s="85">
        <f>AF153/$AF$261</f>
        <v>0</v>
      </c>
      <c r="AH153" s="112"/>
      <c r="AI153" s="31">
        <f>AH153/$AH$261</f>
        <v>0</v>
      </c>
      <c r="AJ153" s="33"/>
      <c r="AK153" s="24"/>
      <c r="AL153" s="84">
        <v>1</v>
      </c>
      <c r="AM153" s="85">
        <f>AL153/$AL$261</f>
        <v>1.5873015873015873E-3</v>
      </c>
      <c r="AN153" s="112"/>
      <c r="AO153" s="31">
        <f>AN153/$AN$261</f>
        <v>0</v>
      </c>
      <c r="AP153" s="33">
        <f>AN153/AL153</f>
        <v>0</v>
      </c>
      <c r="AQ153" s="24"/>
      <c r="AR153" s="84"/>
      <c r="AS153" s="85">
        <f>AR153/$AR$261</f>
        <v>0</v>
      </c>
      <c r="AT153" s="35"/>
      <c r="AU153" s="31">
        <f>AT153/$AT$261</f>
        <v>0</v>
      </c>
      <c r="AV153" s="33" t="e">
        <f>AT153/AR153</f>
        <v>#DIV/0!</v>
      </c>
      <c r="AW153" s="24"/>
      <c r="AX153" s="84"/>
      <c r="AY153" s="85">
        <f>AX153/$AX$261</f>
        <v>0</v>
      </c>
      <c r="AZ153" s="35"/>
      <c r="BA153" s="31">
        <f>AZ153/$AZ$261</f>
        <v>0</v>
      </c>
      <c r="BB153" s="33"/>
      <c r="BC153" s="24"/>
      <c r="BD153" s="47">
        <v>3</v>
      </c>
      <c r="BE153" s="88">
        <f>BD153/$BD$261</f>
        <v>6.0483870967741934E-3</v>
      </c>
      <c r="BF153" s="20"/>
      <c r="BG153" s="1">
        <f>BF153/$BF$261</f>
        <v>0</v>
      </c>
      <c r="BH153" s="2">
        <f>BF153/BD153</f>
        <v>0</v>
      </c>
      <c r="BI153" s="12"/>
      <c r="BJ153" s="78">
        <v>2</v>
      </c>
      <c r="BK153" s="98">
        <f>BJ153/$BJ$261</f>
        <v>5.2910052910052907E-3</v>
      </c>
      <c r="BL153" s="39"/>
      <c r="BM153" s="14">
        <f>BL153/$BL$261</f>
        <v>0</v>
      </c>
      <c r="BN153" s="2">
        <f>BL153/BJ153</f>
        <v>0</v>
      </c>
    </row>
    <row r="154" spans="1:66" ht="12.75" customHeight="1" x14ac:dyDescent="0.2">
      <c r="A154" s="126" t="s">
        <v>139</v>
      </c>
      <c r="B154" s="84">
        <v>2</v>
      </c>
      <c r="C154" s="85">
        <f t="shared" si="222"/>
        <v>4.048582995951417E-3</v>
      </c>
      <c r="D154" s="112">
        <v>0</v>
      </c>
      <c r="E154" s="31">
        <f t="shared" si="223"/>
        <v>0</v>
      </c>
      <c r="F154" s="33">
        <f t="shared" ref="F154:F164" si="261">D154/B154</f>
        <v>0</v>
      </c>
      <c r="G154" s="24"/>
      <c r="H154" s="84"/>
      <c r="I154" s="85">
        <f t="shared" si="224"/>
        <v>0</v>
      </c>
      <c r="J154" s="112"/>
      <c r="K154" s="31">
        <f t="shared" si="225"/>
        <v>0</v>
      </c>
      <c r="L154" s="33" t="e">
        <f t="shared" ref="L154:L164" si="262">J154/H154</f>
        <v>#DIV/0!</v>
      </c>
      <c r="M154" s="24"/>
      <c r="N154" s="84">
        <v>8</v>
      </c>
      <c r="O154" s="85">
        <f t="shared" si="257"/>
        <v>1.2030075187969926E-2</v>
      </c>
      <c r="P154" s="112">
        <v>3</v>
      </c>
      <c r="Q154" s="31">
        <f t="shared" si="258"/>
        <v>1.9736842105263157E-2</v>
      </c>
      <c r="R154" s="33">
        <f t="shared" si="249"/>
        <v>0.375</v>
      </c>
      <c r="S154" s="24"/>
      <c r="T154" s="84">
        <v>11</v>
      </c>
      <c r="U154" s="85">
        <f t="shared" si="228"/>
        <v>1.7350157728706624E-2</v>
      </c>
      <c r="V154" s="112">
        <v>2</v>
      </c>
      <c r="W154" s="31">
        <f t="shared" si="229"/>
        <v>1.3157894736842105E-2</v>
      </c>
      <c r="X154" s="33">
        <f t="shared" si="250"/>
        <v>0.18181818181818182</v>
      </c>
      <c r="Y154" s="24"/>
      <c r="Z154" s="84">
        <v>14</v>
      </c>
      <c r="AA154" s="85">
        <f>Z154/$Z$261</f>
        <v>1.9417475728155338E-2</v>
      </c>
      <c r="AB154" s="112">
        <v>2</v>
      </c>
      <c r="AC154" s="31">
        <f>AB154/$AB$261</f>
        <v>1.1560693641618497E-2</v>
      </c>
      <c r="AD154" s="33">
        <f t="shared" ref="AD154" si="263">AB154/Z154</f>
        <v>0.14285714285714285</v>
      </c>
      <c r="AE154" s="24"/>
      <c r="AF154" s="84">
        <v>7</v>
      </c>
      <c r="AG154" s="85">
        <f>AF154/$AF$261</f>
        <v>9.6021947873799734E-3</v>
      </c>
      <c r="AH154" s="112">
        <v>1</v>
      </c>
      <c r="AI154" s="31">
        <f>AH154/$AH$261</f>
        <v>5.7142857142857143E-3</v>
      </c>
      <c r="AJ154" s="33">
        <f t="shared" si="260"/>
        <v>0.14285714285714285</v>
      </c>
      <c r="AK154" s="24"/>
      <c r="AL154" s="84"/>
      <c r="AM154" s="85"/>
      <c r="AN154" s="112"/>
      <c r="AO154" s="31"/>
      <c r="AP154" s="33"/>
      <c r="AQ154" s="24"/>
      <c r="AR154" s="84"/>
      <c r="AS154" s="85"/>
      <c r="AT154" s="35"/>
      <c r="AU154" s="31"/>
      <c r="AV154" s="33"/>
      <c r="AW154" s="24"/>
      <c r="AX154" s="84"/>
      <c r="AY154" s="85"/>
      <c r="AZ154" s="35"/>
      <c r="BA154" s="31"/>
      <c r="BB154" s="33"/>
      <c r="BC154" s="24"/>
      <c r="BD154" s="47"/>
      <c r="BE154" s="88"/>
      <c r="BF154" s="39"/>
      <c r="BG154" s="1"/>
      <c r="BH154" s="2"/>
      <c r="BI154" s="12"/>
      <c r="BJ154" s="78"/>
      <c r="BK154" s="98"/>
      <c r="BL154" s="39"/>
      <c r="BM154" s="16"/>
      <c r="BN154" s="2"/>
    </row>
    <row r="155" spans="1:66" ht="12.75" customHeight="1" x14ac:dyDescent="0.2">
      <c r="A155" s="126" t="s">
        <v>179</v>
      </c>
      <c r="B155" s="84">
        <v>22</v>
      </c>
      <c r="C155" s="85">
        <f t="shared" si="222"/>
        <v>4.4534412955465584E-2</v>
      </c>
      <c r="D155" s="112">
        <v>5</v>
      </c>
      <c r="E155" s="31">
        <f t="shared" si="223"/>
        <v>5.2631578947368418E-2</v>
      </c>
      <c r="F155" s="33">
        <f t="shared" si="261"/>
        <v>0.22727272727272727</v>
      </c>
      <c r="G155" s="24"/>
      <c r="H155" s="84">
        <v>16</v>
      </c>
      <c r="I155" s="85">
        <f t="shared" si="224"/>
        <v>2.8622540250447227E-2</v>
      </c>
      <c r="J155" s="112">
        <v>4</v>
      </c>
      <c r="K155" s="31">
        <f t="shared" si="225"/>
        <v>2.9411764705882353E-2</v>
      </c>
      <c r="L155" s="33">
        <f t="shared" si="262"/>
        <v>0.25</v>
      </c>
      <c r="M155" s="24"/>
      <c r="N155" s="84">
        <v>13</v>
      </c>
      <c r="O155" s="85">
        <f t="shared" si="257"/>
        <v>1.9548872180451128E-2</v>
      </c>
      <c r="P155" s="112">
        <v>1</v>
      </c>
      <c r="Q155" s="31">
        <f t="shared" si="258"/>
        <v>6.5789473684210523E-3</v>
      </c>
      <c r="R155" s="33">
        <f t="shared" si="249"/>
        <v>7.6923076923076927E-2</v>
      </c>
      <c r="S155" s="24"/>
      <c r="T155" s="84">
        <v>5</v>
      </c>
      <c r="U155" s="85">
        <f t="shared" si="228"/>
        <v>7.8864353312302835E-3</v>
      </c>
      <c r="V155" s="112"/>
      <c r="W155" s="31">
        <f t="shared" si="229"/>
        <v>0</v>
      </c>
      <c r="X155" s="33">
        <f t="shared" si="250"/>
        <v>0</v>
      </c>
      <c r="Y155" s="24"/>
      <c r="Z155" s="84"/>
      <c r="AA155" s="85"/>
      <c r="AB155" s="112"/>
      <c r="AC155" s="31"/>
      <c r="AD155" s="33"/>
      <c r="AE155" s="24"/>
      <c r="AF155" s="84"/>
      <c r="AG155" s="85"/>
      <c r="AH155" s="112"/>
      <c r="AI155" s="31"/>
      <c r="AJ155" s="33"/>
      <c r="AK155" s="24"/>
      <c r="AL155" s="84"/>
      <c r="AM155" s="85"/>
      <c r="AN155" s="112"/>
      <c r="AO155" s="31"/>
      <c r="AP155" s="33"/>
      <c r="AQ155" s="24"/>
      <c r="AR155" s="84"/>
      <c r="AS155" s="85"/>
      <c r="AT155" s="35"/>
      <c r="AU155" s="31"/>
      <c r="AV155" s="33"/>
      <c r="AW155" s="24"/>
      <c r="AX155" s="84"/>
      <c r="AY155" s="85"/>
      <c r="AZ155" s="35"/>
      <c r="BA155" s="31"/>
      <c r="BB155" s="33"/>
      <c r="BC155" s="24"/>
      <c r="BD155" s="47"/>
      <c r="BE155" s="88"/>
      <c r="BF155" s="39"/>
      <c r="BG155" s="1"/>
      <c r="BH155" s="2"/>
      <c r="BI155" s="12"/>
      <c r="BJ155" s="78"/>
      <c r="BK155" s="98"/>
      <c r="BL155" s="39"/>
      <c r="BM155" s="16"/>
      <c r="BN155" s="2"/>
    </row>
    <row r="156" spans="1:66" s="149" customFormat="1" ht="12.75" customHeight="1" x14ac:dyDescent="0.2">
      <c r="A156" s="131" t="s">
        <v>54</v>
      </c>
      <c r="B156" s="132">
        <f>SUM(B143:B155)</f>
        <v>34</v>
      </c>
      <c r="C156" s="133">
        <f t="shared" si="222"/>
        <v>6.8825910931174086E-2</v>
      </c>
      <c r="D156" s="134">
        <f>SUM(D143:D155)</f>
        <v>8</v>
      </c>
      <c r="E156" s="135">
        <f t="shared" si="223"/>
        <v>8.4210526315789472E-2</v>
      </c>
      <c r="F156" s="136">
        <f t="shared" si="261"/>
        <v>0.23529411764705882</v>
      </c>
      <c r="G156" s="137"/>
      <c r="H156" s="132">
        <f>SUM(H143:H155)</f>
        <v>30</v>
      </c>
      <c r="I156" s="133">
        <f t="shared" si="224"/>
        <v>5.3667262969588549E-2</v>
      </c>
      <c r="J156" s="134">
        <f>SUM(J143:J155)</f>
        <v>11</v>
      </c>
      <c r="K156" s="135">
        <f t="shared" si="225"/>
        <v>8.0882352941176475E-2</v>
      </c>
      <c r="L156" s="136">
        <f t="shared" si="262"/>
        <v>0.36666666666666664</v>
      </c>
      <c r="M156" s="137"/>
      <c r="N156" s="132">
        <f>SUM(N143:N155)</f>
        <v>35</v>
      </c>
      <c r="O156" s="133">
        <f t="shared" si="257"/>
        <v>5.2631578947368418E-2</v>
      </c>
      <c r="P156" s="134">
        <f>SUM(P143:P155)</f>
        <v>9</v>
      </c>
      <c r="Q156" s="135">
        <f t="shared" si="258"/>
        <v>5.921052631578947E-2</v>
      </c>
      <c r="R156" s="136">
        <f t="shared" si="249"/>
        <v>0.25714285714285712</v>
      </c>
      <c r="S156" s="137"/>
      <c r="T156" s="132">
        <f>SUM(T143:T155)</f>
        <v>31</v>
      </c>
      <c r="U156" s="133">
        <f t="shared" si="228"/>
        <v>4.8895899053627762E-2</v>
      </c>
      <c r="V156" s="134">
        <f>SUM(V143:V155)</f>
        <v>4</v>
      </c>
      <c r="W156" s="135">
        <f t="shared" si="229"/>
        <v>2.6315789473684209E-2</v>
      </c>
      <c r="X156" s="136">
        <f t="shared" si="250"/>
        <v>0.12903225806451613</v>
      </c>
      <c r="Y156" s="137"/>
      <c r="Z156" s="132">
        <f>SUM(Z143:Z155)</f>
        <v>28</v>
      </c>
      <c r="AA156" s="133">
        <f>Z156/$Z$261</f>
        <v>3.8834951456310676E-2</v>
      </c>
      <c r="AB156" s="134">
        <f>SUM(AB143:AB155)</f>
        <v>8</v>
      </c>
      <c r="AC156" s="135">
        <f>AB156/$AB$261</f>
        <v>4.6242774566473986E-2</v>
      </c>
      <c r="AD156" s="136">
        <f t="shared" ref="AD156:AD164" si="264">AB156/Z156</f>
        <v>0.2857142857142857</v>
      </c>
      <c r="AE156" s="137"/>
      <c r="AF156" s="132">
        <f>SUM(AF143:AF154)</f>
        <v>26</v>
      </c>
      <c r="AG156" s="133">
        <f>AF156/$AF$261</f>
        <v>3.5665294924554183E-2</v>
      </c>
      <c r="AH156" s="134">
        <f>SUM(AH143:AH154)</f>
        <v>6</v>
      </c>
      <c r="AI156" s="135">
        <f>AH156/$AH$261</f>
        <v>3.4285714285714287E-2</v>
      </c>
      <c r="AJ156" s="136">
        <f t="shared" si="260"/>
        <v>0.23076923076923078</v>
      </c>
      <c r="AK156" s="137"/>
      <c r="AL156" s="132">
        <f>SUM(AL143:AL154)</f>
        <v>19</v>
      </c>
      <c r="AM156" s="133">
        <f>AL156/$AL$261</f>
        <v>3.0158730158730159E-2</v>
      </c>
      <c r="AN156" s="134">
        <f>SUM(AN143:AN154)</f>
        <v>5</v>
      </c>
      <c r="AO156" s="135">
        <f>AN156/$AN$261</f>
        <v>3.1847133757961783E-2</v>
      </c>
      <c r="AP156" s="136">
        <f t="shared" si="241"/>
        <v>0.26315789473684209</v>
      </c>
      <c r="AQ156" s="137"/>
      <c r="AR156" s="132">
        <f>SUM(AR143:AR154)</f>
        <v>26</v>
      </c>
      <c r="AS156" s="133">
        <f>AR156/$AR$261</f>
        <v>4.0880503144654086E-2</v>
      </c>
      <c r="AT156" s="138">
        <f>SUM(AT143:AT154)</f>
        <v>11</v>
      </c>
      <c r="AU156" s="135">
        <f>AT156/$AT$261</f>
        <v>8.2706766917293228E-2</v>
      </c>
      <c r="AV156" s="136">
        <f t="shared" si="242"/>
        <v>0.42307692307692307</v>
      </c>
      <c r="AW156" s="137"/>
      <c r="AX156" s="132">
        <f>SUM(AX143:AX154)</f>
        <v>22</v>
      </c>
      <c r="AY156" s="133">
        <f>AX156/$AX$261</f>
        <v>3.9215686274509803E-2</v>
      </c>
      <c r="AZ156" s="138">
        <f>SUM(AZ143:AZ154)</f>
        <v>7</v>
      </c>
      <c r="BA156" s="135">
        <f>AZ156/$AZ$261</f>
        <v>5.3846153846153849E-2</v>
      </c>
      <c r="BB156" s="136">
        <f t="shared" ref="BB156:BB169" si="265">AZ156/AX156</f>
        <v>0.31818181818181818</v>
      </c>
      <c r="BC156" s="137"/>
      <c r="BD156" s="139">
        <f>SUM(BD143:BD154)</f>
        <v>24</v>
      </c>
      <c r="BE156" s="140">
        <f>BD156/$BD$261</f>
        <v>4.8387096774193547E-2</v>
      </c>
      <c r="BF156" s="141">
        <f>SUM(BF143:BF154)</f>
        <v>6</v>
      </c>
      <c r="BG156" s="142">
        <f>BF156/$BF$261</f>
        <v>0.06</v>
      </c>
      <c r="BH156" s="143">
        <f t="shared" si="253"/>
        <v>0.25</v>
      </c>
      <c r="BI156" s="144"/>
      <c r="BJ156" s="145">
        <f>SUM(BJ143:BJ154)</f>
        <v>15</v>
      </c>
      <c r="BK156" s="146">
        <f>BJ156/$BJ$261</f>
        <v>3.968253968253968E-2</v>
      </c>
      <c r="BL156" s="147">
        <f>SUM(BL143:BL154)</f>
        <v>2</v>
      </c>
      <c r="BM156" s="148">
        <f>BL156/$BL$261</f>
        <v>2.4691358024691357E-2</v>
      </c>
      <c r="BN156" s="143">
        <f t="shared" ref="BN156" si="266">BL156/BJ156</f>
        <v>0.13333333333333333</v>
      </c>
    </row>
    <row r="157" spans="1:66" ht="12.75" customHeight="1" x14ac:dyDescent="0.2">
      <c r="A157" s="126" t="s">
        <v>11</v>
      </c>
      <c r="B157" s="84">
        <v>54</v>
      </c>
      <c r="C157" s="85">
        <f t="shared" si="222"/>
        <v>0.10931174089068826</v>
      </c>
      <c r="D157" s="112">
        <v>16</v>
      </c>
      <c r="E157" s="31">
        <f t="shared" si="223"/>
        <v>0.16842105263157894</v>
      </c>
      <c r="F157" s="33">
        <f t="shared" si="261"/>
        <v>0.29629629629629628</v>
      </c>
      <c r="G157" s="24"/>
      <c r="H157" s="84">
        <v>56</v>
      </c>
      <c r="I157" s="85">
        <f t="shared" si="224"/>
        <v>0.1001788908765653</v>
      </c>
      <c r="J157" s="112">
        <v>18</v>
      </c>
      <c r="K157" s="31">
        <f t="shared" si="225"/>
        <v>0.13235294117647059</v>
      </c>
      <c r="L157" s="33">
        <f t="shared" si="262"/>
        <v>0.32142857142857145</v>
      </c>
      <c r="M157" s="24"/>
      <c r="N157" s="84">
        <v>81</v>
      </c>
      <c r="O157" s="85">
        <f t="shared" si="257"/>
        <v>0.12180451127819548</v>
      </c>
      <c r="P157" s="112">
        <v>18</v>
      </c>
      <c r="Q157" s="31">
        <f t="shared" si="258"/>
        <v>0.11842105263157894</v>
      </c>
      <c r="R157" s="33">
        <f t="shared" si="249"/>
        <v>0.22222222222222221</v>
      </c>
      <c r="S157" s="24"/>
      <c r="T157" s="84">
        <v>57</v>
      </c>
      <c r="U157" s="85">
        <f t="shared" si="228"/>
        <v>8.9905362776025233E-2</v>
      </c>
      <c r="V157" s="112">
        <v>12</v>
      </c>
      <c r="W157" s="31">
        <f t="shared" si="229"/>
        <v>7.8947368421052627E-2</v>
      </c>
      <c r="X157" s="33">
        <f t="shared" si="250"/>
        <v>0.21052631578947367</v>
      </c>
      <c r="Y157" s="24"/>
      <c r="Z157" s="84">
        <v>81</v>
      </c>
      <c r="AA157" s="85">
        <f>Z157/$Z$261</f>
        <v>0.11234396671289876</v>
      </c>
      <c r="AB157" s="112">
        <v>19</v>
      </c>
      <c r="AC157" s="31">
        <f>AB157/$AB$261</f>
        <v>0.10982658959537572</v>
      </c>
      <c r="AD157" s="33">
        <f t="shared" si="264"/>
        <v>0.23456790123456789</v>
      </c>
      <c r="AE157" s="24"/>
      <c r="AF157" s="84">
        <v>68</v>
      </c>
      <c r="AG157" s="85">
        <f>AF157/$AF$261</f>
        <v>9.327846364883402E-2</v>
      </c>
      <c r="AH157" s="112">
        <v>16</v>
      </c>
      <c r="AI157" s="31">
        <f>AH157/$AH$261</f>
        <v>9.1428571428571428E-2</v>
      </c>
      <c r="AJ157" s="33">
        <f t="shared" si="260"/>
        <v>0.23529411764705882</v>
      </c>
      <c r="AK157" s="24"/>
      <c r="AL157" s="84">
        <v>57</v>
      </c>
      <c r="AM157" s="85">
        <f>AL157/$AL$261</f>
        <v>9.0476190476190474E-2</v>
      </c>
      <c r="AN157" s="112">
        <v>16</v>
      </c>
      <c r="AO157" s="31">
        <f>AN157/$AN$261</f>
        <v>0.10191082802547771</v>
      </c>
      <c r="AP157" s="33">
        <f t="shared" si="241"/>
        <v>0.2807017543859649</v>
      </c>
      <c r="AQ157" s="24"/>
      <c r="AR157" s="84">
        <v>82</v>
      </c>
      <c r="AS157" s="85">
        <f>AR157/$AR$261</f>
        <v>0.12893081761006289</v>
      </c>
      <c r="AT157" s="35">
        <v>16</v>
      </c>
      <c r="AU157" s="31">
        <f>AT157/$AT$261</f>
        <v>0.12030075187969924</v>
      </c>
      <c r="AV157" s="33">
        <f t="shared" si="242"/>
        <v>0.1951219512195122</v>
      </c>
      <c r="AW157" s="24"/>
      <c r="AX157" s="84">
        <v>51</v>
      </c>
      <c r="AY157" s="85">
        <f>AX157/$AX$261</f>
        <v>9.0909090909090912E-2</v>
      </c>
      <c r="AZ157" s="35">
        <v>17</v>
      </c>
      <c r="BA157" s="31">
        <f>AZ157/$AZ$261</f>
        <v>0.13076923076923078</v>
      </c>
      <c r="BB157" s="33">
        <f t="shared" si="265"/>
        <v>0.33333333333333331</v>
      </c>
      <c r="BC157" s="24"/>
      <c r="BD157" s="47">
        <v>47</v>
      </c>
      <c r="BE157" s="88">
        <f>BD157/$BD$261</f>
        <v>9.4758064516129031E-2</v>
      </c>
      <c r="BF157" s="20">
        <v>12</v>
      </c>
      <c r="BG157" s="1">
        <f>BF157/$BF$261</f>
        <v>0.12</v>
      </c>
      <c r="BH157" s="2">
        <f t="shared" si="253"/>
        <v>0.25531914893617019</v>
      </c>
      <c r="BI157" s="12"/>
      <c r="BJ157" s="77">
        <v>24</v>
      </c>
      <c r="BK157" s="88">
        <f>BJ157/$BJ$261</f>
        <v>6.3492063492063489E-2</v>
      </c>
      <c r="BL157" s="93">
        <v>6</v>
      </c>
      <c r="BM157" s="1">
        <f>BL157/$BL$261</f>
        <v>7.407407407407407E-2</v>
      </c>
      <c r="BN157" s="2">
        <f>BL157/BJ157</f>
        <v>0.25</v>
      </c>
    </row>
    <row r="158" spans="1:66" ht="12.75" customHeight="1" x14ac:dyDescent="0.2">
      <c r="A158" s="126" t="s">
        <v>140</v>
      </c>
      <c r="B158" s="84">
        <v>6</v>
      </c>
      <c r="C158" s="85">
        <f t="shared" si="222"/>
        <v>1.2145748987854251E-2</v>
      </c>
      <c r="D158" s="112">
        <v>1</v>
      </c>
      <c r="E158" s="31">
        <f t="shared" si="223"/>
        <v>1.0526315789473684E-2</v>
      </c>
      <c r="F158" s="33">
        <f t="shared" si="261"/>
        <v>0.16666666666666666</v>
      </c>
      <c r="G158" s="24"/>
      <c r="H158" s="84">
        <v>8</v>
      </c>
      <c r="I158" s="85">
        <f t="shared" si="224"/>
        <v>1.4311270125223614E-2</v>
      </c>
      <c r="J158" s="112">
        <v>3</v>
      </c>
      <c r="K158" s="31">
        <f t="shared" si="225"/>
        <v>2.2058823529411766E-2</v>
      </c>
      <c r="L158" s="33">
        <f t="shared" si="262"/>
        <v>0.375</v>
      </c>
      <c r="M158" s="24"/>
      <c r="N158" s="84">
        <v>15</v>
      </c>
      <c r="O158" s="85">
        <f t="shared" si="257"/>
        <v>2.2556390977443608E-2</v>
      </c>
      <c r="P158" s="112">
        <v>2</v>
      </c>
      <c r="Q158" s="31">
        <f t="shared" si="258"/>
        <v>1.3157894736842105E-2</v>
      </c>
      <c r="R158" s="33">
        <f t="shared" si="249"/>
        <v>0.13333333333333333</v>
      </c>
      <c r="S158" s="24"/>
      <c r="T158" s="84">
        <v>17</v>
      </c>
      <c r="U158" s="85">
        <f t="shared" si="228"/>
        <v>2.6813880126182965E-2</v>
      </c>
      <c r="V158" s="112">
        <v>7</v>
      </c>
      <c r="W158" s="31">
        <f t="shared" si="229"/>
        <v>4.6052631578947366E-2</v>
      </c>
      <c r="X158" s="33">
        <f t="shared" si="250"/>
        <v>0.41176470588235292</v>
      </c>
      <c r="Y158" s="24"/>
      <c r="Z158" s="84">
        <v>16</v>
      </c>
      <c r="AA158" s="85">
        <f>Z158/$Z$261</f>
        <v>2.2191400832177532E-2</v>
      </c>
      <c r="AB158" s="112">
        <v>5</v>
      </c>
      <c r="AC158" s="31">
        <f>AB158/$AB$261</f>
        <v>2.8901734104046242E-2</v>
      </c>
      <c r="AD158" s="33">
        <f t="shared" si="264"/>
        <v>0.3125</v>
      </c>
      <c r="AE158" s="24"/>
      <c r="AF158" s="84">
        <v>6</v>
      </c>
      <c r="AG158" s="85">
        <f>AF158/$AF$261</f>
        <v>8.23045267489712E-3</v>
      </c>
      <c r="AH158" s="112">
        <v>2</v>
      </c>
      <c r="AI158" s="31">
        <f>AH158/$AH$261</f>
        <v>1.1428571428571429E-2</v>
      </c>
      <c r="AJ158" s="33">
        <f t="shared" si="260"/>
        <v>0.33333333333333331</v>
      </c>
      <c r="AK158" s="24"/>
      <c r="AL158" s="84"/>
      <c r="AM158" s="85"/>
      <c r="AN158" s="112"/>
      <c r="AO158" s="31"/>
      <c r="AP158" s="33"/>
      <c r="AQ158" s="24"/>
      <c r="AR158" s="84"/>
      <c r="AS158" s="85"/>
      <c r="AT158" s="35"/>
      <c r="AU158" s="31"/>
      <c r="AV158" s="33"/>
      <c r="AW158" s="24"/>
      <c r="AX158" s="84"/>
      <c r="AY158" s="85"/>
      <c r="AZ158" s="35"/>
      <c r="BA158" s="31"/>
      <c r="BB158" s="33"/>
      <c r="BC158" s="24"/>
      <c r="BD158" s="47"/>
      <c r="BE158" s="88"/>
      <c r="BF158" s="20"/>
      <c r="BG158" s="1"/>
      <c r="BH158" s="2"/>
      <c r="BI158" s="12"/>
      <c r="BJ158" s="77"/>
      <c r="BK158" s="88"/>
      <c r="BL158" s="93"/>
      <c r="BM158" s="1"/>
      <c r="BN158" s="2"/>
    </row>
    <row r="159" spans="1:66" ht="12.75" customHeight="1" x14ac:dyDescent="0.2">
      <c r="A159" s="126" t="s">
        <v>174</v>
      </c>
      <c r="B159" s="84">
        <v>3</v>
      </c>
      <c r="C159" s="85">
        <f t="shared" si="222"/>
        <v>6.0728744939271256E-3</v>
      </c>
      <c r="D159" s="112">
        <v>1</v>
      </c>
      <c r="E159" s="31">
        <f t="shared" si="223"/>
        <v>1.0526315789473684E-2</v>
      </c>
      <c r="F159" s="33">
        <f t="shared" si="261"/>
        <v>0.33333333333333331</v>
      </c>
      <c r="G159" s="24"/>
      <c r="H159" s="84">
        <v>1</v>
      </c>
      <c r="I159" s="85">
        <f t="shared" si="224"/>
        <v>1.7889087656529517E-3</v>
      </c>
      <c r="J159" s="112"/>
      <c r="K159" s="31">
        <f t="shared" si="225"/>
        <v>0</v>
      </c>
      <c r="L159" s="33">
        <f t="shared" si="262"/>
        <v>0</v>
      </c>
      <c r="M159" s="24"/>
      <c r="N159" s="84">
        <v>2</v>
      </c>
      <c r="O159" s="85">
        <f t="shared" si="257"/>
        <v>3.0075187969924814E-3</v>
      </c>
      <c r="P159" s="112"/>
      <c r="Q159" s="31">
        <f t="shared" si="258"/>
        <v>0</v>
      </c>
      <c r="R159" s="33">
        <f t="shared" si="249"/>
        <v>0</v>
      </c>
      <c r="S159" s="24"/>
      <c r="T159" s="84">
        <v>1</v>
      </c>
      <c r="U159" s="85">
        <f t="shared" si="228"/>
        <v>1.5772870662460567E-3</v>
      </c>
      <c r="V159" s="112"/>
      <c r="W159" s="31">
        <f t="shared" si="229"/>
        <v>0</v>
      </c>
      <c r="X159" s="33">
        <f t="shared" si="250"/>
        <v>0</v>
      </c>
      <c r="Y159" s="24"/>
      <c r="Z159" s="84"/>
      <c r="AA159" s="85"/>
      <c r="AB159" s="112"/>
      <c r="AC159" s="31"/>
      <c r="AD159" s="33"/>
      <c r="AE159" s="24"/>
      <c r="AF159" s="84"/>
      <c r="AG159" s="85"/>
      <c r="AH159" s="112"/>
      <c r="AI159" s="31"/>
      <c r="AJ159" s="33"/>
      <c r="AK159" s="24"/>
      <c r="AL159" s="84"/>
      <c r="AM159" s="85"/>
      <c r="AN159" s="112"/>
      <c r="AO159" s="31"/>
      <c r="AP159" s="33"/>
      <c r="AQ159" s="24"/>
      <c r="AR159" s="84"/>
      <c r="AS159" s="85"/>
      <c r="AT159" s="35"/>
      <c r="AU159" s="31"/>
      <c r="AV159" s="33"/>
      <c r="AW159" s="24"/>
      <c r="AX159" s="84"/>
      <c r="AY159" s="85"/>
      <c r="AZ159" s="35"/>
      <c r="BA159" s="31"/>
      <c r="BB159" s="33"/>
      <c r="BC159" s="24"/>
      <c r="BD159" s="47"/>
      <c r="BE159" s="88"/>
      <c r="BF159" s="20"/>
      <c r="BG159" s="1"/>
      <c r="BH159" s="2"/>
      <c r="BI159" s="12"/>
      <c r="BJ159" s="77"/>
      <c r="BK159" s="88"/>
      <c r="BL159" s="93"/>
      <c r="BM159" s="1"/>
      <c r="BN159" s="2"/>
    </row>
    <row r="160" spans="1:66" ht="12.75" customHeight="1" x14ac:dyDescent="0.2">
      <c r="A160" s="126" t="s">
        <v>129</v>
      </c>
      <c r="B160" s="84"/>
      <c r="C160" s="85">
        <f t="shared" si="222"/>
        <v>0</v>
      </c>
      <c r="D160" s="112"/>
      <c r="E160" s="31">
        <f t="shared" si="223"/>
        <v>0</v>
      </c>
      <c r="F160" s="33" t="e">
        <f t="shared" si="261"/>
        <v>#DIV/0!</v>
      </c>
      <c r="G160" s="24"/>
      <c r="H160" s="84"/>
      <c r="I160" s="85">
        <f t="shared" si="224"/>
        <v>0</v>
      </c>
      <c r="J160" s="112"/>
      <c r="K160" s="31">
        <f t="shared" si="225"/>
        <v>0</v>
      </c>
      <c r="L160" s="33" t="e">
        <f t="shared" si="262"/>
        <v>#DIV/0!</v>
      </c>
      <c r="M160" s="24"/>
      <c r="N160" s="84">
        <v>1</v>
      </c>
      <c r="O160" s="85">
        <f t="shared" si="257"/>
        <v>1.5037593984962407E-3</v>
      </c>
      <c r="P160" s="112">
        <v>1</v>
      </c>
      <c r="Q160" s="31">
        <f t="shared" si="258"/>
        <v>6.5789473684210523E-3</v>
      </c>
      <c r="R160" s="33">
        <f t="shared" si="249"/>
        <v>1</v>
      </c>
      <c r="S160" s="24"/>
      <c r="T160" s="84"/>
      <c r="U160" s="85">
        <f t="shared" si="228"/>
        <v>0</v>
      </c>
      <c r="V160" s="112"/>
      <c r="W160" s="31">
        <f t="shared" si="229"/>
        <v>0</v>
      </c>
      <c r="X160" s="33"/>
      <c r="Y160" s="24"/>
      <c r="Z160" s="84"/>
      <c r="AA160" s="85"/>
      <c r="AB160" s="112"/>
      <c r="AC160" s="31"/>
      <c r="AD160" s="33"/>
      <c r="AE160" s="24"/>
      <c r="AF160" s="84"/>
      <c r="AG160" s="85"/>
      <c r="AH160" s="112"/>
      <c r="AI160" s="31"/>
      <c r="AJ160" s="33"/>
      <c r="AK160" s="24"/>
      <c r="AL160" s="84"/>
      <c r="AM160" s="85"/>
      <c r="AN160" s="112"/>
      <c r="AO160" s="31"/>
      <c r="AP160" s="33"/>
      <c r="AQ160" s="24"/>
      <c r="AR160" s="84"/>
      <c r="AS160" s="85"/>
      <c r="AT160" s="35"/>
      <c r="AU160" s="31"/>
      <c r="AV160" s="33"/>
      <c r="AW160" s="24"/>
      <c r="AX160" s="84"/>
      <c r="AY160" s="85"/>
      <c r="AZ160" s="35"/>
      <c r="BA160" s="31"/>
      <c r="BB160" s="33"/>
      <c r="BC160" s="24"/>
      <c r="BD160" s="47"/>
      <c r="BE160" s="88"/>
      <c r="BF160" s="20"/>
      <c r="BG160" s="1"/>
      <c r="BH160" s="2"/>
      <c r="BI160" s="12"/>
      <c r="BJ160" s="77"/>
      <c r="BK160" s="88"/>
      <c r="BL160" s="93"/>
      <c r="BM160" s="1"/>
      <c r="BN160" s="2"/>
    </row>
    <row r="161" spans="1:66" ht="12.75" customHeight="1" x14ac:dyDescent="0.2">
      <c r="A161" s="126" t="s">
        <v>160</v>
      </c>
      <c r="B161" s="84">
        <v>1</v>
      </c>
      <c r="C161" s="85">
        <f t="shared" si="222"/>
        <v>2.0242914979757085E-3</v>
      </c>
      <c r="D161" s="112">
        <v>0</v>
      </c>
      <c r="E161" s="31">
        <f t="shared" si="223"/>
        <v>0</v>
      </c>
      <c r="F161" s="33">
        <f t="shared" si="261"/>
        <v>0</v>
      </c>
      <c r="G161" s="24"/>
      <c r="H161" s="84">
        <v>2</v>
      </c>
      <c r="I161" s="85">
        <f t="shared" si="224"/>
        <v>3.5778175313059034E-3</v>
      </c>
      <c r="J161" s="112"/>
      <c r="K161" s="31">
        <f t="shared" si="225"/>
        <v>0</v>
      </c>
      <c r="L161" s="33">
        <f t="shared" si="262"/>
        <v>0</v>
      </c>
      <c r="M161" s="24"/>
      <c r="N161" s="84">
        <v>4</v>
      </c>
      <c r="O161" s="85">
        <f t="shared" si="257"/>
        <v>6.0150375939849628E-3</v>
      </c>
      <c r="P161" s="112">
        <v>2</v>
      </c>
      <c r="Q161" s="31">
        <f t="shared" si="258"/>
        <v>1.3157894736842105E-2</v>
      </c>
      <c r="R161" s="33">
        <f t="shared" si="249"/>
        <v>0.5</v>
      </c>
      <c r="S161" s="24"/>
      <c r="T161" s="84">
        <v>3</v>
      </c>
      <c r="U161" s="85">
        <f t="shared" si="228"/>
        <v>4.7318611987381704E-3</v>
      </c>
      <c r="V161" s="112">
        <v>1</v>
      </c>
      <c r="W161" s="31">
        <f t="shared" si="229"/>
        <v>6.5789473684210523E-3</v>
      </c>
      <c r="X161" s="33">
        <f t="shared" si="250"/>
        <v>0.33333333333333331</v>
      </c>
      <c r="Y161" s="24"/>
      <c r="Z161" s="84">
        <v>2</v>
      </c>
      <c r="AA161" s="85">
        <f t="shared" ref="AA161:AA176" si="267">Z161/$Z$261</f>
        <v>2.7739251040221915E-3</v>
      </c>
      <c r="AB161" s="112"/>
      <c r="AC161" s="31">
        <f t="shared" ref="AC161:AC176" si="268">AB161/$AB$261</f>
        <v>0</v>
      </c>
      <c r="AD161" s="33">
        <f t="shared" si="264"/>
        <v>0</v>
      </c>
      <c r="AE161" s="24"/>
      <c r="AF161" s="84">
        <v>4</v>
      </c>
      <c r="AG161" s="85">
        <f t="shared" ref="AG161:AG176" si="269">AF161/$AF$261</f>
        <v>5.4869684499314125E-3</v>
      </c>
      <c r="AH161" s="112">
        <v>1</v>
      </c>
      <c r="AI161" s="31">
        <f t="shared" ref="AI161:AI176" si="270">AH161/$AH$261</f>
        <v>5.7142857142857143E-3</v>
      </c>
      <c r="AJ161" s="33">
        <f t="shared" si="260"/>
        <v>0.25</v>
      </c>
      <c r="AK161" s="24"/>
      <c r="AL161" s="84">
        <v>2</v>
      </c>
      <c r="AM161" s="85">
        <f t="shared" ref="AM161:AM173" si="271">AL161/$AL$261</f>
        <v>3.1746031746031746E-3</v>
      </c>
      <c r="AN161" s="112"/>
      <c r="AO161" s="31">
        <f t="shared" ref="AO161:AO173" si="272">AN161/$AN$261</f>
        <v>0</v>
      </c>
      <c r="AP161" s="33">
        <f t="shared" si="241"/>
        <v>0</v>
      </c>
      <c r="AQ161" s="24"/>
      <c r="AR161" s="84">
        <v>4</v>
      </c>
      <c r="AS161" s="85">
        <f t="shared" ref="AS161:AS173" si="273">AR161/$AR$261</f>
        <v>6.2893081761006293E-3</v>
      </c>
      <c r="AT161" s="35">
        <v>1</v>
      </c>
      <c r="AU161" s="31">
        <f t="shared" ref="AU161:AU173" si="274">AT161/$AT$261</f>
        <v>7.5187969924812026E-3</v>
      </c>
      <c r="AV161" s="33">
        <f t="shared" si="242"/>
        <v>0.25</v>
      </c>
      <c r="AW161" s="24"/>
      <c r="AX161" s="84">
        <v>1</v>
      </c>
      <c r="AY161" s="85">
        <f t="shared" ref="AY161:AY166" si="275">AX161/$AX$261</f>
        <v>1.7825311942959001E-3</v>
      </c>
      <c r="AZ161" s="35"/>
      <c r="BA161" s="31">
        <f t="shared" ref="BA161:BA166" si="276">AZ161/$AZ$261</f>
        <v>0</v>
      </c>
      <c r="BB161" s="33">
        <f t="shared" si="265"/>
        <v>0</v>
      </c>
      <c r="BC161" s="24"/>
      <c r="BD161" s="47">
        <v>3</v>
      </c>
      <c r="BE161" s="88">
        <f>BD161/$BD$261</f>
        <v>6.0483870967741934E-3</v>
      </c>
      <c r="BF161" s="20"/>
      <c r="BG161" s="1">
        <f>BF161/$BF$261</f>
        <v>0</v>
      </c>
      <c r="BH161" s="2">
        <f t="shared" si="253"/>
        <v>0</v>
      </c>
      <c r="BI161" s="12"/>
      <c r="BJ161" s="77">
        <v>3</v>
      </c>
      <c r="BK161" s="88">
        <f>BJ161/$BJ$261</f>
        <v>7.9365079365079361E-3</v>
      </c>
      <c r="BL161" s="93">
        <v>1</v>
      </c>
      <c r="BM161" s="1">
        <f>BL161/$BL$261</f>
        <v>1.2345679012345678E-2</v>
      </c>
      <c r="BN161" s="2">
        <f>BL161/BJ161</f>
        <v>0.33333333333333331</v>
      </c>
    </row>
    <row r="162" spans="1:66" s="149" customFormat="1" ht="12.75" customHeight="1" x14ac:dyDescent="0.2">
      <c r="A162" s="131" t="s">
        <v>80</v>
      </c>
      <c r="B162" s="132">
        <f>SUM(B157:B161)</f>
        <v>64</v>
      </c>
      <c r="C162" s="133">
        <f t="shared" si="222"/>
        <v>0.12955465587044535</v>
      </c>
      <c r="D162" s="134">
        <f>SUM(D157:D161)</f>
        <v>18</v>
      </c>
      <c r="E162" s="135">
        <f t="shared" si="223"/>
        <v>0.18947368421052632</v>
      </c>
      <c r="F162" s="136">
        <f t="shared" si="261"/>
        <v>0.28125</v>
      </c>
      <c r="G162" s="137"/>
      <c r="H162" s="132">
        <f>SUM(H157:H161)</f>
        <v>67</v>
      </c>
      <c r="I162" s="133">
        <f t="shared" si="224"/>
        <v>0.11985688729874776</v>
      </c>
      <c r="J162" s="134">
        <f>SUM(J157:J161)</f>
        <v>21</v>
      </c>
      <c r="K162" s="135">
        <f t="shared" si="225"/>
        <v>0.15441176470588236</v>
      </c>
      <c r="L162" s="136">
        <f t="shared" si="262"/>
        <v>0.31343283582089554</v>
      </c>
      <c r="M162" s="137"/>
      <c r="N162" s="132">
        <f>SUM(N157:N161)</f>
        <v>103</v>
      </c>
      <c r="O162" s="133">
        <f t="shared" si="257"/>
        <v>0.1548872180451128</v>
      </c>
      <c r="P162" s="134">
        <f>SUM(P157:P161)</f>
        <v>23</v>
      </c>
      <c r="Q162" s="135">
        <f t="shared" si="258"/>
        <v>0.15131578947368421</v>
      </c>
      <c r="R162" s="136">
        <f t="shared" si="249"/>
        <v>0.22330097087378642</v>
      </c>
      <c r="S162" s="137"/>
      <c r="T162" s="132">
        <f>SUM(T157:T161)</f>
        <v>78</v>
      </c>
      <c r="U162" s="133">
        <f t="shared" si="228"/>
        <v>0.12302839116719243</v>
      </c>
      <c r="V162" s="134">
        <f>SUM(V157:V161)</f>
        <v>20</v>
      </c>
      <c r="W162" s="135">
        <f t="shared" si="229"/>
        <v>0.13157894736842105</v>
      </c>
      <c r="X162" s="136">
        <f t="shared" si="250"/>
        <v>0.25641025641025639</v>
      </c>
      <c r="Y162" s="137"/>
      <c r="Z162" s="132">
        <f>SUM(Z157:Z161)</f>
        <v>99</v>
      </c>
      <c r="AA162" s="133">
        <f t="shared" si="267"/>
        <v>0.13730929264909847</v>
      </c>
      <c r="AB162" s="134">
        <f>SUM(AB157:AB161)</f>
        <v>24</v>
      </c>
      <c r="AC162" s="135">
        <f t="shared" si="268"/>
        <v>0.13872832369942195</v>
      </c>
      <c r="AD162" s="136">
        <f t="shared" si="264"/>
        <v>0.24242424242424243</v>
      </c>
      <c r="AE162" s="137"/>
      <c r="AF162" s="132">
        <f>SUM(AF157:AF161)</f>
        <v>78</v>
      </c>
      <c r="AG162" s="133">
        <f t="shared" si="269"/>
        <v>0.10699588477366255</v>
      </c>
      <c r="AH162" s="134">
        <f>SUM(AH157:AH161)</f>
        <v>19</v>
      </c>
      <c r="AI162" s="135">
        <f t="shared" si="270"/>
        <v>0.10857142857142857</v>
      </c>
      <c r="AJ162" s="136">
        <f t="shared" si="260"/>
        <v>0.24358974358974358</v>
      </c>
      <c r="AK162" s="137"/>
      <c r="AL162" s="132">
        <f>SUM(AL157:AL161)</f>
        <v>59</v>
      </c>
      <c r="AM162" s="133">
        <f t="shared" si="271"/>
        <v>9.3650793650793651E-2</v>
      </c>
      <c r="AN162" s="134">
        <f>SUM(AN157:AN161)</f>
        <v>16</v>
      </c>
      <c r="AO162" s="135">
        <f t="shared" si="272"/>
        <v>0.10191082802547771</v>
      </c>
      <c r="AP162" s="136">
        <f t="shared" si="241"/>
        <v>0.2711864406779661</v>
      </c>
      <c r="AQ162" s="137"/>
      <c r="AR162" s="132">
        <f>SUM(AR157:AR161)</f>
        <v>86</v>
      </c>
      <c r="AS162" s="133">
        <f t="shared" si="273"/>
        <v>0.13522012578616352</v>
      </c>
      <c r="AT162" s="138">
        <f>SUM(AT157:AT161)</f>
        <v>17</v>
      </c>
      <c r="AU162" s="135">
        <f t="shared" si="274"/>
        <v>0.12781954887218044</v>
      </c>
      <c r="AV162" s="136">
        <f t="shared" si="242"/>
        <v>0.19767441860465115</v>
      </c>
      <c r="AW162" s="137"/>
      <c r="AX162" s="132">
        <f>SUM(AX157:AX161)</f>
        <v>52</v>
      </c>
      <c r="AY162" s="133">
        <f t="shared" si="275"/>
        <v>9.2691622103386814E-2</v>
      </c>
      <c r="AZ162" s="138">
        <f>SUM(AZ157:AZ161)</f>
        <v>17</v>
      </c>
      <c r="BA162" s="135">
        <f t="shared" si="276"/>
        <v>0.13076923076923078</v>
      </c>
      <c r="BB162" s="136">
        <f t="shared" si="265"/>
        <v>0.32692307692307693</v>
      </c>
      <c r="BC162" s="137"/>
      <c r="BD162" s="139">
        <f>SUM(BD157:BD161)</f>
        <v>50</v>
      </c>
      <c r="BE162" s="140">
        <f>BD162/$BD$261</f>
        <v>0.10080645161290322</v>
      </c>
      <c r="BF162" s="141">
        <f t="shared" ref="BF162" si="277">SUM(BF157:BF161)</f>
        <v>12</v>
      </c>
      <c r="BG162" s="142">
        <f>BF162/$BF$261</f>
        <v>0.12</v>
      </c>
      <c r="BH162" s="143">
        <f t="shared" ref="BH162:BH164" si="278">BF162/BD162</f>
        <v>0.24</v>
      </c>
      <c r="BI162" s="144"/>
      <c r="BJ162" s="150">
        <f>SUM(BJ157:BJ161)</f>
        <v>27</v>
      </c>
      <c r="BK162" s="140">
        <f>BJ162/$BJ$261</f>
        <v>7.1428571428571425E-2</v>
      </c>
      <c r="BL162" s="151">
        <f t="shared" ref="BL162" si="279">SUM(BL157:BL161)</f>
        <v>7</v>
      </c>
      <c r="BM162" s="142">
        <f>BL162/$BL$261</f>
        <v>8.6419753086419748E-2</v>
      </c>
      <c r="BN162" s="143">
        <f t="shared" ref="BN162:BN171" si="280">BL162/BJ162</f>
        <v>0.25925925925925924</v>
      </c>
    </row>
    <row r="163" spans="1:66" ht="12.75" customHeight="1" x14ac:dyDescent="0.2">
      <c r="A163" s="126" t="s">
        <v>12</v>
      </c>
      <c r="B163" s="84">
        <v>11</v>
      </c>
      <c r="C163" s="85">
        <f t="shared" si="222"/>
        <v>2.2267206477732792E-2</v>
      </c>
      <c r="D163" s="112">
        <v>2</v>
      </c>
      <c r="E163" s="31">
        <f t="shared" si="223"/>
        <v>2.1052631578947368E-2</v>
      </c>
      <c r="F163" s="33">
        <f t="shared" si="261"/>
        <v>0.18181818181818182</v>
      </c>
      <c r="G163" s="24"/>
      <c r="H163" s="84">
        <v>10</v>
      </c>
      <c r="I163" s="85">
        <f t="shared" si="224"/>
        <v>1.7889087656529516E-2</v>
      </c>
      <c r="J163" s="112">
        <v>5</v>
      </c>
      <c r="K163" s="31">
        <f t="shared" si="225"/>
        <v>3.6764705882352942E-2</v>
      </c>
      <c r="L163" s="33">
        <f t="shared" si="262"/>
        <v>0.5</v>
      </c>
      <c r="M163" s="24"/>
      <c r="N163" s="84">
        <v>8</v>
      </c>
      <c r="O163" s="85">
        <f t="shared" si="257"/>
        <v>1.2030075187969926E-2</v>
      </c>
      <c r="P163" s="112">
        <v>4</v>
      </c>
      <c r="Q163" s="31">
        <f t="shared" si="258"/>
        <v>2.6315789473684209E-2</v>
      </c>
      <c r="R163" s="33">
        <f t="shared" si="249"/>
        <v>0.5</v>
      </c>
      <c r="S163" s="24"/>
      <c r="T163" s="84">
        <v>6</v>
      </c>
      <c r="U163" s="85">
        <f t="shared" si="228"/>
        <v>9.4637223974763408E-3</v>
      </c>
      <c r="V163" s="112">
        <v>1</v>
      </c>
      <c r="W163" s="31">
        <f t="shared" si="229"/>
        <v>6.5789473684210523E-3</v>
      </c>
      <c r="X163" s="33">
        <f t="shared" si="250"/>
        <v>0.16666666666666666</v>
      </c>
      <c r="Y163" s="24"/>
      <c r="Z163" s="84">
        <v>10</v>
      </c>
      <c r="AA163" s="85">
        <f t="shared" si="267"/>
        <v>1.3869625520110958E-2</v>
      </c>
      <c r="AB163" s="112"/>
      <c r="AC163" s="31">
        <f t="shared" si="268"/>
        <v>0</v>
      </c>
      <c r="AD163" s="33">
        <f t="shared" si="264"/>
        <v>0</v>
      </c>
      <c r="AE163" s="24"/>
      <c r="AF163" s="84">
        <v>8</v>
      </c>
      <c r="AG163" s="85">
        <f t="shared" si="269"/>
        <v>1.0973936899862825E-2</v>
      </c>
      <c r="AH163" s="112">
        <v>4</v>
      </c>
      <c r="AI163" s="31">
        <f t="shared" si="270"/>
        <v>2.2857142857142857E-2</v>
      </c>
      <c r="AJ163" s="33">
        <f t="shared" si="260"/>
        <v>0.5</v>
      </c>
      <c r="AK163" s="24"/>
      <c r="AL163" s="84">
        <v>14</v>
      </c>
      <c r="AM163" s="85">
        <f t="shared" si="271"/>
        <v>2.2222222222222223E-2</v>
      </c>
      <c r="AN163" s="112">
        <v>2</v>
      </c>
      <c r="AO163" s="31">
        <f t="shared" si="272"/>
        <v>1.2738853503184714E-2</v>
      </c>
      <c r="AP163" s="33">
        <f t="shared" si="241"/>
        <v>0.14285714285714285</v>
      </c>
      <c r="AQ163" s="24"/>
      <c r="AR163" s="84">
        <v>10</v>
      </c>
      <c r="AS163" s="85">
        <f t="shared" si="273"/>
        <v>1.5723270440251572E-2</v>
      </c>
      <c r="AT163" s="35">
        <v>4</v>
      </c>
      <c r="AU163" s="31">
        <f t="shared" si="274"/>
        <v>3.007518796992481E-2</v>
      </c>
      <c r="AV163" s="33">
        <f t="shared" si="242"/>
        <v>0.4</v>
      </c>
      <c r="AW163" s="24"/>
      <c r="AX163" s="84">
        <v>8</v>
      </c>
      <c r="AY163" s="85">
        <f t="shared" si="275"/>
        <v>1.4260249554367201E-2</v>
      </c>
      <c r="AZ163" s="35">
        <v>2</v>
      </c>
      <c r="BA163" s="31">
        <f t="shared" si="276"/>
        <v>1.5384615384615385E-2</v>
      </c>
      <c r="BB163" s="33">
        <f t="shared" si="265"/>
        <v>0.25</v>
      </c>
      <c r="BC163" s="24"/>
      <c r="BD163" s="47">
        <v>4</v>
      </c>
      <c r="BE163" s="88">
        <f>BD163/$BD$261</f>
        <v>8.0645161290322578E-3</v>
      </c>
      <c r="BF163" s="20">
        <v>3</v>
      </c>
      <c r="BG163" s="1">
        <f>BF163/$BF$261</f>
        <v>0.03</v>
      </c>
      <c r="BH163" s="2">
        <f t="shared" si="278"/>
        <v>0.75</v>
      </c>
      <c r="BI163" s="12"/>
      <c r="BJ163" s="77"/>
      <c r="BK163" s="88"/>
      <c r="BL163" s="93"/>
      <c r="BM163" s="1"/>
      <c r="BN163" s="2"/>
    </row>
    <row r="164" spans="1:66" ht="12.75" customHeight="1" x14ac:dyDescent="0.2">
      <c r="A164" s="126" t="s">
        <v>13</v>
      </c>
      <c r="B164" s="84">
        <v>4</v>
      </c>
      <c r="C164" s="85">
        <f t="shared" si="222"/>
        <v>8.0971659919028341E-3</v>
      </c>
      <c r="D164" s="112">
        <v>0</v>
      </c>
      <c r="E164" s="31">
        <f t="shared" si="223"/>
        <v>0</v>
      </c>
      <c r="F164" s="33">
        <f t="shared" si="261"/>
        <v>0</v>
      </c>
      <c r="G164" s="24"/>
      <c r="H164" s="84">
        <v>10</v>
      </c>
      <c r="I164" s="85">
        <f t="shared" si="224"/>
        <v>1.7889087656529516E-2</v>
      </c>
      <c r="J164" s="112">
        <v>3</v>
      </c>
      <c r="K164" s="31">
        <f t="shared" si="225"/>
        <v>2.2058823529411766E-2</v>
      </c>
      <c r="L164" s="33">
        <f t="shared" si="262"/>
        <v>0.3</v>
      </c>
      <c r="M164" s="24"/>
      <c r="N164" s="84">
        <v>4</v>
      </c>
      <c r="O164" s="85">
        <f t="shared" si="257"/>
        <v>6.0150375939849628E-3</v>
      </c>
      <c r="P164" s="112"/>
      <c r="Q164" s="31">
        <f t="shared" si="258"/>
        <v>0</v>
      </c>
      <c r="R164" s="33">
        <f t="shared" si="249"/>
        <v>0</v>
      </c>
      <c r="S164" s="24"/>
      <c r="T164" s="84">
        <v>9</v>
      </c>
      <c r="U164" s="85">
        <f t="shared" si="228"/>
        <v>1.4195583596214511E-2</v>
      </c>
      <c r="V164" s="112">
        <v>4</v>
      </c>
      <c r="W164" s="31">
        <f t="shared" si="229"/>
        <v>2.6315789473684209E-2</v>
      </c>
      <c r="X164" s="33">
        <f t="shared" si="250"/>
        <v>0.44444444444444442</v>
      </c>
      <c r="Y164" s="24"/>
      <c r="Z164" s="84">
        <v>8</v>
      </c>
      <c r="AA164" s="85">
        <f t="shared" si="267"/>
        <v>1.1095700416088766E-2</v>
      </c>
      <c r="AB164" s="112">
        <v>2</v>
      </c>
      <c r="AC164" s="31">
        <f t="shared" si="268"/>
        <v>1.1560693641618497E-2</v>
      </c>
      <c r="AD164" s="33">
        <f t="shared" si="264"/>
        <v>0.25</v>
      </c>
      <c r="AE164" s="24"/>
      <c r="AF164" s="84">
        <v>12</v>
      </c>
      <c r="AG164" s="85">
        <f t="shared" si="269"/>
        <v>1.646090534979424E-2</v>
      </c>
      <c r="AH164" s="112">
        <v>2</v>
      </c>
      <c r="AI164" s="31">
        <f t="shared" si="270"/>
        <v>1.1428571428571429E-2</v>
      </c>
      <c r="AJ164" s="33">
        <f t="shared" si="260"/>
        <v>0.16666666666666666</v>
      </c>
      <c r="AK164" s="24"/>
      <c r="AL164" s="84">
        <v>6</v>
      </c>
      <c r="AM164" s="85">
        <f t="shared" si="271"/>
        <v>9.5238095238095247E-3</v>
      </c>
      <c r="AN164" s="112">
        <v>1</v>
      </c>
      <c r="AO164" s="31">
        <f t="shared" si="272"/>
        <v>6.369426751592357E-3</v>
      </c>
      <c r="AP164" s="33">
        <f t="shared" si="241"/>
        <v>0.16666666666666666</v>
      </c>
      <c r="AQ164" s="24"/>
      <c r="AR164" s="84">
        <v>8</v>
      </c>
      <c r="AS164" s="85">
        <f t="shared" si="273"/>
        <v>1.2578616352201259E-2</v>
      </c>
      <c r="AT164" s="35"/>
      <c r="AU164" s="31">
        <f t="shared" si="274"/>
        <v>0</v>
      </c>
      <c r="AV164" s="33">
        <f t="shared" si="242"/>
        <v>0</v>
      </c>
      <c r="AW164" s="24"/>
      <c r="AX164" s="84">
        <v>6</v>
      </c>
      <c r="AY164" s="85">
        <f t="shared" si="275"/>
        <v>1.06951871657754E-2</v>
      </c>
      <c r="AZ164" s="35">
        <v>1</v>
      </c>
      <c r="BA164" s="31">
        <f t="shared" si="276"/>
        <v>7.6923076923076927E-3</v>
      </c>
      <c r="BB164" s="33">
        <f t="shared" si="265"/>
        <v>0.16666666666666666</v>
      </c>
      <c r="BC164" s="24"/>
      <c r="BD164" s="47">
        <v>6</v>
      </c>
      <c r="BE164" s="88">
        <f>BD164/$BD$261</f>
        <v>1.2096774193548387E-2</v>
      </c>
      <c r="BF164" s="20">
        <v>2</v>
      </c>
      <c r="BG164" s="1">
        <f>BF164/$BF$261</f>
        <v>0.02</v>
      </c>
      <c r="BH164" s="2">
        <f t="shared" si="278"/>
        <v>0.33333333333333331</v>
      </c>
      <c r="BI164" s="12"/>
      <c r="BJ164" s="77">
        <v>10</v>
      </c>
      <c r="BK164" s="88">
        <f>BJ164/$BJ$261</f>
        <v>2.6455026455026454E-2</v>
      </c>
      <c r="BL164" s="93">
        <v>2</v>
      </c>
      <c r="BM164" s="1">
        <f>BL164/$BL$261</f>
        <v>2.4691358024691357E-2</v>
      </c>
      <c r="BN164" s="2">
        <f t="shared" si="280"/>
        <v>0.2</v>
      </c>
    </row>
    <row r="165" spans="1:66" ht="12.75" customHeight="1" x14ac:dyDescent="0.2">
      <c r="A165" s="126" t="s">
        <v>161</v>
      </c>
      <c r="B165" s="84"/>
      <c r="C165" s="85">
        <f t="shared" si="222"/>
        <v>0</v>
      </c>
      <c r="D165" s="112"/>
      <c r="E165" s="31">
        <f t="shared" si="223"/>
        <v>0</v>
      </c>
      <c r="F165" s="33"/>
      <c r="G165" s="24"/>
      <c r="H165" s="84"/>
      <c r="I165" s="85">
        <f t="shared" si="224"/>
        <v>0</v>
      </c>
      <c r="J165" s="112"/>
      <c r="K165" s="31">
        <f t="shared" si="225"/>
        <v>0</v>
      </c>
      <c r="L165" s="33"/>
      <c r="M165" s="24"/>
      <c r="N165" s="84"/>
      <c r="O165" s="85">
        <f t="shared" si="257"/>
        <v>0</v>
      </c>
      <c r="P165" s="112"/>
      <c r="Q165" s="31">
        <f t="shared" si="258"/>
        <v>0</v>
      </c>
      <c r="R165" s="33"/>
      <c r="S165" s="24"/>
      <c r="T165" s="84"/>
      <c r="U165" s="85">
        <f t="shared" si="228"/>
        <v>0</v>
      </c>
      <c r="V165" s="112"/>
      <c r="W165" s="31">
        <f t="shared" si="229"/>
        <v>0</v>
      </c>
      <c r="X165" s="33"/>
      <c r="Y165" s="24"/>
      <c r="Z165" s="84"/>
      <c r="AA165" s="85">
        <f t="shared" si="267"/>
        <v>0</v>
      </c>
      <c r="AB165" s="112"/>
      <c r="AC165" s="31">
        <f t="shared" si="268"/>
        <v>0</v>
      </c>
      <c r="AD165" s="33"/>
      <c r="AE165" s="24"/>
      <c r="AF165" s="84"/>
      <c r="AG165" s="85">
        <f t="shared" si="269"/>
        <v>0</v>
      </c>
      <c r="AH165" s="112"/>
      <c r="AI165" s="31">
        <f t="shared" si="270"/>
        <v>0</v>
      </c>
      <c r="AJ165" s="33"/>
      <c r="AK165" s="24"/>
      <c r="AL165" s="84">
        <v>1</v>
      </c>
      <c r="AM165" s="85">
        <f t="shared" si="271"/>
        <v>1.5873015873015873E-3</v>
      </c>
      <c r="AN165" s="112"/>
      <c r="AO165" s="31">
        <f t="shared" si="272"/>
        <v>0</v>
      </c>
      <c r="AP165" s="33">
        <f t="shared" si="241"/>
        <v>0</v>
      </c>
      <c r="AQ165" s="24"/>
      <c r="AR165" s="84">
        <v>1</v>
      </c>
      <c r="AS165" s="85">
        <f t="shared" si="273"/>
        <v>1.5723270440251573E-3</v>
      </c>
      <c r="AT165" s="35"/>
      <c r="AU165" s="31">
        <f t="shared" si="274"/>
        <v>0</v>
      </c>
      <c r="AV165" s="33">
        <f t="shared" si="242"/>
        <v>0</v>
      </c>
      <c r="AW165" s="24"/>
      <c r="AX165" s="84">
        <v>1</v>
      </c>
      <c r="AY165" s="85">
        <f t="shared" si="275"/>
        <v>1.7825311942959001E-3</v>
      </c>
      <c r="AZ165" s="35">
        <v>1</v>
      </c>
      <c r="BA165" s="31">
        <f t="shared" si="276"/>
        <v>7.6923076923076927E-3</v>
      </c>
      <c r="BB165" s="33">
        <f t="shared" si="265"/>
        <v>1</v>
      </c>
      <c r="BC165" s="24"/>
      <c r="BD165" s="47"/>
      <c r="BE165" s="88"/>
      <c r="BF165" s="39"/>
      <c r="BG165" s="1"/>
      <c r="BH165" s="2"/>
      <c r="BI165" s="12"/>
      <c r="BJ165" s="77"/>
      <c r="BK165" s="88">
        <f>BJ165/$BJ$261</f>
        <v>0</v>
      </c>
      <c r="BL165" s="93"/>
      <c r="BM165" s="1">
        <f>BL165/$BL$261</f>
        <v>0</v>
      </c>
      <c r="BN165" s="2"/>
    </row>
    <row r="166" spans="1:66" ht="12.75" customHeight="1" x14ac:dyDescent="0.2">
      <c r="A166" s="126" t="s">
        <v>75</v>
      </c>
      <c r="B166" s="84">
        <v>7</v>
      </c>
      <c r="C166" s="85">
        <f t="shared" si="222"/>
        <v>1.417004048582996E-2</v>
      </c>
      <c r="D166" s="112">
        <v>0</v>
      </c>
      <c r="E166" s="31">
        <f t="shared" si="223"/>
        <v>0</v>
      </c>
      <c r="F166" s="33">
        <f t="shared" ref="F166:F167" si="281">D166/B166</f>
        <v>0</v>
      </c>
      <c r="G166" s="24"/>
      <c r="H166" s="84">
        <v>9</v>
      </c>
      <c r="I166" s="85">
        <f t="shared" si="224"/>
        <v>1.6100178890876567E-2</v>
      </c>
      <c r="J166" s="112">
        <v>3</v>
      </c>
      <c r="K166" s="31">
        <f t="shared" si="225"/>
        <v>2.2058823529411766E-2</v>
      </c>
      <c r="L166" s="33">
        <f t="shared" ref="L166:L167" si="282">J166/H166</f>
        <v>0.33333333333333331</v>
      </c>
      <c r="M166" s="24"/>
      <c r="N166" s="84">
        <v>7</v>
      </c>
      <c r="O166" s="85">
        <f t="shared" si="257"/>
        <v>1.0526315789473684E-2</v>
      </c>
      <c r="P166" s="112">
        <v>1</v>
      </c>
      <c r="Q166" s="31">
        <f t="shared" si="258"/>
        <v>6.5789473684210523E-3</v>
      </c>
      <c r="R166" s="33">
        <f t="shared" si="249"/>
        <v>0.14285714285714285</v>
      </c>
      <c r="S166" s="24"/>
      <c r="T166" s="84">
        <v>4</v>
      </c>
      <c r="U166" s="85">
        <f t="shared" si="228"/>
        <v>6.3091482649842269E-3</v>
      </c>
      <c r="V166" s="112"/>
      <c r="W166" s="31">
        <f t="shared" si="229"/>
        <v>0</v>
      </c>
      <c r="X166" s="33">
        <f t="shared" si="250"/>
        <v>0</v>
      </c>
      <c r="Y166" s="24"/>
      <c r="Z166" s="84">
        <v>5</v>
      </c>
      <c r="AA166" s="85">
        <f t="shared" si="267"/>
        <v>6.9348127600554789E-3</v>
      </c>
      <c r="AB166" s="112">
        <v>1</v>
      </c>
      <c r="AC166" s="31">
        <f t="shared" si="268"/>
        <v>5.7803468208092483E-3</v>
      </c>
      <c r="AD166" s="33">
        <f t="shared" ref="AD166:AD167" si="283">AB166/Z166</f>
        <v>0.2</v>
      </c>
      <c r="AE166" s="24"/>
      <c r="AF166" s="84">
        <v>6</v>
      </c>
      <c r="AG166" s="85">
        <f t="shared" si="269"/>
        <v>8.23045267489712E-3</v>
      </c>
      <c r="AH166" s="112">
        <v>1</v>
      </c>
      <c r="AI166" s="31">
        <f t="shared" si="270"/>
        <v>5.7142857142857143E-3</v>
      </c>
      <c r="AJ166" s="33">
        <f t="shared" si="260"/>
        <v>0.16666666666666666</v>
      </c>
      <c r="AK166" s="24"/>
      <c r="AL166" s="84">
        <v>2</v>
      </c>
      <c r="AM166" s="85">
        <f t="shared" si="271"/>
        <v>3.1746031746031746E-3</v>
      </c>
      <c r="AN166" s="112"/>
      <c r="AO166" s="31">
        <f t="shared" si="272"/>
        <v>0</v>
      </c>
      <c r="AP166" s="33">
        <f t="shared" si="241"/>
        <v>0</v>
      </c>
      <c r="AQ166" s="24"/>
      <c r="AR166" s="84">
        <v>1</v>
      </c>
      <c r="AS166" s="85">
        <f t="shared" si="273"/>
        <v>1.5723270440251573E-3</v>
      </c>
      <c r="AT166" s="35"/>
      <c r="AU166" s="31">
        <f t="shared" si="274"/>
        <v>0</v>
      </c>
      <c r="AV166" s="33">
        <f t="shared" si="242"/>
        <v>0</v>
      </c>
      <c r="AW166" s="24"/>
      <c r="AX166" s="84">
        <v>1</v>
      </c>
      <c r="AY166" s="85">
        <f t="shared" si="275"/>
        <v>1.7825311942959001E-3</v>
      </c>
      <c r="AZ166" s="35"/>
      <c r="BA166" s="31">
        <f t="shared" si="276"/>
        <v>0</v>
      </c>
      <c r="BB166" s="33">
        <f t="shared" si="265"/>
        <v>0</v>
      </c>
      <c r="BC166" s="24"/>
      <c r="BD166" s="47">
        <v>2</v>
      </c>
      <c r="BE166" s="88">
        <f>BD166/$BD$261</f>
        <v>4.0322580645161289E-3</v>
      </c>
      <c r="BF166" s="39"/>
      <c r="BG166" s="1">
        <f>BF166/$BF$261</f>
        <v>0</v>
      </c>
      <c r="BH166" s="2">
        <f t="shared" ref="BH166:BH170" si="284">BF166/BD166</f>
        <v>0</v>
      </c>
      <c r="BI166" s="12"/>
      <c r="BJ166" s="77">
        <v>1</v>
      </c>
      <c r="BK166" s="88">
        <f>BJ166/$BJ$261</f>
        <v>2.6455026455026454E-3</v>
      </c>
      <c r="BL166" s="93"/>
      <c r="BM166" s="1">
        <f>BL166/$BL$261</f>
        <v>0</v>
      </c>
      <c r="BN166" s="2">
        <f t="shared" si="280"/>
        <v>0</v>
      </c>
    </row>
    <row r="167" spans="1:66" x14ac:dyDescent="0.2">
      <c r="A167" s="126" t="s">
        <v>134</v>
      </c>
      <c r="B167" s="84">
        <v>4</v>
      </c>
      <c r="C167" s="85">
        <f t="shared" si="222"/>
        <v>8.0971659919028341E-3</v>
      </c>
      <c r="D167" s="112">
        <v>0</v>
      </c>
      <c r="E167" s="31">
        <f t="shared" si="223"/>
        <v>0</v>
      </c>
      <c r="F167" s="33">
        <f t="shared" si="281"/>
        <v>0</v>
      </c>
      <c r="G167" s="24"/>
      <c r="H167" s="84">
        <v>2</v>
      </c>
      <c r="I167" s="85">
        <f t="shared" si="224"/>
        <v>3.5778175313059034E-3</v>
      </c>
      <c r="J167" s="112"/>
      <c r="K167" s="31">
        <f t="shared" si="225"/>
        <v>0</v>
      </c>
      <c r="L167" s="33">
        <f t="shared" si="282"/>
        <v>0</v>
      </c>
      <c r="M167" s="24"/>
      <c r="N167" s="84">
        <v>2</v>
      </c>
      <c r="O167" s="85">
        <f t="shared" si="257"/>
        <v>3.0075187969924814E-3</v>
      </c>
      <c r="P167" s="112"/>
      <c r="Q167" s="31">
        <f t="shared" si="258"/>
        <v>0</v>
      </c>
      <c r="R167" s="33">
        <f t="shared" si="249"/>
        <v>0</v>
      </c>
      <c r="S167" s="24"/>
      <c r="T167" s="84">
        <v>2</v>
      </c>
      <c r="U167" s="85">
        <f t="shared" si="228"/>
        <v>3.1545741324921135E-3</v>
      </c>
      <c r="V167" s="112"/>
      <c r="W167" s="31">
        <f t="shared" si="229"/>
        <v>0</v>
      </c>
      <c r="X167" s="33">
        <f t="shared" si="250"/>
        <v>0</v>
      </c>
      <c r="Y167" s="24"/>
      <c r="Z167" s="84">
        <v>2</v>
      </c>
      <c r="AA167" s="85">
        <f t="shared" si="267"/>
        <v>2.7739251040221915E-3</v>
      </c>
      <c r="AB167" s="112"/>
      <c r="AC167" s="31">
        <f t="shared" si="268"/>
        <v>0</v>
      </c>
      <c r="AD167" s="33">
        <f t="shared" si="283"/>
        <v>0</v>
      </c>
      <c r="AE167" s="24"/>
      <c r="AF167" s="84"/>
      <c r="AG167" s="85">
        <f t="shared" si="269"/>
        <v>0</v>
      </c>
      <c r="AH167" s="112"/>
      <c r="AI167" s="31">
        <f t="shared" si="270"/>
        <v>0</v>
      </c>
      <c r="AJ167" s="33"/>
      <c r="AK167" s="24"/>
      <c r="AL167" s="84">
        <v>1</v>
      </c>
      <c r="AM167" s="85">
        <f t="shared" si="271"/>
        <v>1.5873015873015873E-3</v>
      </c>
      <c r="AN167" s="112"/>
      <c r="AO167" s="31">
        <f t="shared" si="272"/>
        <v>0</v>
      </c>
      <c r="AP167" s="33">
        <f t="shared" si="241"/>
        <v>0</v>
      </c>
      <c r="AQ167" s="24"/>
      <c r="AR167" s="84">
        <v>1</v>
      </c>
      <c r="AS167" s="85">
        <f t="shared" si="273"/>
        <v>1.5723270440251573E-3</v>
      </c>
      <c r="AT167" s="35"/>
      <c r="AU167" s="31">
        <f t="shared" si="274"/>
        <v>0</v>
      </c>
      <c r="AV167" s="33">
        <f t="shared" si="242"/>
        <v>0</v>
      </c>
      <c r="AW167" s="24"/>
      <c r="AX167" s="84"/>
      <c r="AY167" s="85"/>
      <c r="AZ167" s="35"/>
      <c r="BA167" s="31"/>
      <c r="BB167" s="33"/>
      <c r="BC167" s="24"/>
      <c r="BD167" s="47">
        <v>1</v>
      </c>
      <c r="BE167" s="88">
        <f>BD167/$BD$261</f>
        <v>2.0161290322580645E-3</v>
      </c>
      <c r="BF167" s="39"/>
      <c r="BG167" s="1">
        <f>BF167/$BF$261</f>
        <v>0</v>
      </c>
      <c r="BH167" s="2">
        <f t="shared" si="284"/>
        <v>0</v>
      </c>
      <c r="BI167" s="12"/>
      <c r="BJ167" s="77"/>
      <c r="BK167" s="88"/>
      <c r="BL167" s="93"/>
      <c r="BM167" s="1"/>
      <c r="BN167" s="2"/>
    </row>
    <row r="168" spans="1:66" ht="12.75" customHeight="1" x14ac:dyDescent="0.2">
      <c r="A168" s="126" t="s">
        <v>106</v>
      </c>
      <c r="B168" s="84"/>
      <c r="C168" s="85">
        <f t="shared" ref="C168:C199" si="285">B168/$B$261</f>
        <v>0</v>
      </c>
      <c r="D168" s="112"/>
      <c r="E168" s="31">
        <f t="shared" ref="E168:E199" si="286">D168/$D$261</f>
        <v>0</v>
      </c>
      <c r="F168" s="33"/>
      <c r="G168" s="24"/>
      <c r="H168" s="84"/>
      <c r="I168" s="85">
        <f t="shared" si="224"/>
        <v>0</v>
      </c>
      <c r="J168" s="112"/>
      <c r="K168" s="31">
        <f t="shared" si="225"/>
        <v>0</v>
      </c>
      <c r="L168" s="33"/>
      <c r="M168" s="24"/>
      <c r="N168" s="84"/>
      <c r="O168" s="85">
        <f t="shared" si="257"/>
        <v>0</v>
      </c>
      <c r="P168" s="112"/>
      <c r="Q168" s="31">
        <f t="shared" si="258"/>
        <v>0</v>
      </c>
      <c r="R168" s="33"/>
      <c r="S168" s="24"/>
      <c r="T168" s="84"/>
      <c r="U168" s="85">
        <f t="shared" si="228"/>
        <v>0</v>
      </c>
      <c r="V168" s="112"/>
      <c r="W168" s="31">
        <f t="shared" si="229"/>
        <v>0</v>
      </c>
      <c r="X168" s="33"/>
      <c r="Y168" s="24"/>
      <c r="Z168" s="84"/>
      <c r="AA168" s="85">
        <f t="shared" si="267"/>
        <v>0</v>
      </c>
      <c r="AB168" s="112"/>
      <c r="AC168" s="31">
        <f t="shared" si="268"/>
        <v>0</v>
      </c>
      <c r="AD168" s="33"/>
      <c r="AE168" s="24"/>
      <c r="AF168" s="84"/>
      <c r="AG168" s="85">
        <f t="shared" si="269"/>
        <v>0</v>
      </c>
      <c r="AH168" s="112"/>
      <c r="AI168" s="31">
        <f t="shared" si="270"/>
        <v>0</v>
      </c>
      <c r="AJ168" s="33"/>
      <c r="AK168" s="24"/>
      <c r="AL168" s="84"/>
      <c r="AM168" s="85">
        <f t="shared" si="271"/>
        <v>0</v>
      </c>
      <c r="AN168" s="112"/>
      <c r="AO168" s="31">
        <f t="shared" si="272"/>
        <v>0</v>
      </c>
      <c r="AP168" s="33"/>
      <c r="AQ168" s="24"/>
      <c r="AR168" s="84"/>
      <c r="AS168" s="85">
        <f t="shared" si="273"/>
        <v>0</v>
      </c>
      <c r="AT168" s="35"/>
      <c r="AU168" s="31">
        <f t="shared" si="274"/>
        <v>0</v>
      </c>
      <c r="AV168" s="33" t="e">
        <f t="shared" si="242"/>
        <v>#DIV/0!</v>
      </c>
      <c r="AW168" s="24"/>
      <c r="AX168" s="84">
        <v>1</v>
      </c>
      <c r="AY168" s="85">
        <f>AX168/$AX$261</f>
        <v>1.7825311942959001E-3</v>
      </c>
      <c r="AZ168" s="35"/>
      <c r="BA168" s="31">
        <f>AZ168/$AZ$261</f>
        <v>0</v>
      </c>
      <c r="BB168" s="33">
        <f t="shared" si="265"/>
        <v>0</v>
      </c>
      <c r="BC168" s="24"/>
      <c r="BD168" s="47"/>
      <c r="BE168" s="88"/>
      <c r="BF168" s="39"/>
      <c r="BG168" s="1"/>
      <c r="BH168" s="2"/>
      <c r="BI168" s="12"/>
      <c r="BJ168" s="77"/>
      <c r="BK168" s="88"/>
      <c r="BL168" s="93"/>
      <c r="BM168" s="1"/>
      <c r="BN168" s="2"/>
    </row>
    <row r="169" spans="1:66" ht="12.75" customHeight="1" x14ac:dyDescent="0.2">
      <c r="A169" s="126" t="s">
        <v>14</v>
      </c>
      <c r="B169" s="84"/>
      <c r="C169" s="85">
        <f t="shared" si="285"/>
        <v>0</v>
      </c>
      <c r="D169" s="112"/>
      <c r="E169" s="31">
        <f t="shared" si="286"/>
        <v>0</v>
      </c>
      <c r="F169" s="33"/>
      <c r="G169" s="24"/>
      <c r="H169" s="84"/>
      <c r="I169" s="85">
        <f t="shared" si="224"/>
        <v>0</v>
      </c>
      <c r="J169" s="112"/>
      <c r="K169" s="31">
        <f t="shared" si="225"/>
        <v>0</v>
      </c>
      <c r="L169" s="33"/>
      <c r="M169" s="24"/>
      <c r="N169" s="84"/>
      <c r="O169" s="85">
        <f t="shared" si="257"/>
        <v>0</v>
      </c>
      <c r="P169" s="112"/>
      <c r="Q169" s="31">
        <f t="shared" si="258"/>
        <v>0</v>
      </c>
      <c r="R169" s="33"/>
      <c r="S169" s="24"/>
      <c r="T169" s="84"/>
      <c r="U169" s="85">
        <f t="shared" si="228"/>
        <v>0</v>
      </c>
      <c r="V169" s="112"/>
      <c r="W169" s="31">
        <f t="shared" si="229"/>
        <v>0</v>
      </c>
      <c r="X169" s="33"/>
      <c r="Y169" s="24"/>
      <c r="Z169" s="84"/>
      <c r="AA169" s="85">
        <f t="shared" si="267"/>
        <v>0</v>
      </c>
      <c r="AB169" s="112"/>
      <c r="AC169" s="31">
        <f t="shared" si="268"/>
        <v>0</v>
      </c>
      <c r="AD169" s="33"/>
      <c r="AE169" s="24"/>
      <c r="AF169" s="84"/>
      <c r="AG169" s="85">
        <f t="shared" si="269"/>
        <v>0</v>
      </c>
      <c r="AH169" s="112"/>
      <c r="AI169" s="31">
        <f t="shared" si="270"/>
        <v>0</v>
      </c>
      <c r="AJ169" s="33"/>
      <c r="AK169" s="24"/>
      <c r="AL169" s="84"/>
      <c r="AM169" s="85">
        <f t="shared" si="271"/>
        <v>0</v>
      </c>
      <c r="AN169" s="112"/>
      <c r="AO169" s="31">
        <f t="shared" si="272"/>
        <v>0</v>
      </c>
      <c r="AP169" s="33"/>
      <c r="AQ169" s="24"/>
      <c r="AR169" s="84">
        <v>1</v>
      </c>
      <c r="AS169" s="85">
        <f t="shared" si="273"/>
        <v>1.5723270440251573E-3</v>
      </c>
      <c r="AT169" s="35"/>
      <c r="AU169" s="31">
        <f t="shared" si="274"/>
        <v>0</v>
      </c>
      <c r="AV169" s="33">
        <f t="shared" si="242"/>
        <v>0</v>
      </c>
      <c r="AW169" s="24"/>
      <c r="AX169" s="84">
        <v>4</v>
      </c>
      <c r="AY169" s="85">
        <f>AX169/$AX$261</f>
        <v>7.1301247771836003E-3</v>
      </c>
      <c r="AZ169" s="35">
        <v>2</v>
      </c>
      <c r="BA169" s="31">
        <f>AZ169/$AZ$261</f>
        <v>1.5384615384615385E-2</v>
      </c>
      <c r="BB169" s="33">
        <f t="shared" si="265"/>
        <v>0.5</v>
      </c>
      <c r="BC169" s="24"/>
      <c r="BD169" s="47">
        <v>3</v>
      </c>
      <c r="BE169" s="88">
        <f>BD169/$BD$261</f>
        <v>6.0483870967741934E-3</v>
      </c>
      <c r="BF169" s="20">
        <v>2</v>
      </c>
      <c r="BG169" s="1">
        <f>BF169/$BF$261</f>
        <v>0.02</v>
      </c>
      <c r="BH169" s="2">
        <f t="shared" si="284"/>
        <v>0.66666666666666663</v>
      </c>
      <c r="BI169" s="12"/>
      <c r="BJ169" s="77">
        <v>2</v>
      </c>
      <c r="BK169" s="88">
        <f>BJ169/$BJ$261</f>
        <v>5.2910052910052907E-3</v>
      </c>
      <c r="BL169" s="93"/>
      <c r="BM169" s="1">
        <f>BL169/$BL$261</f>
        <v>0</v>
      </c>
      <c r="BN169" s="2">
        <f t="shared" si="280"/>
        <v>0</v>
      </c>
    </row>
    <row r="170" spans="1:66" ht="12.75" customHeight="1" x14ac:dyDescent="0.2">
      <c r="A170" s="126" t="s">
        <v>76</v>
      </c>
      <c r="B170" s="84">
        <v>3</v>
      </c>
      <c r="C170" s="85">
        <f t="shared" si="285"/>
        <v>6.0728744939271256E-3</v>
      </c>
      <c r="D170" s="112">
        <v>0</v>
      </c>
      <c r="E170" s="31">
        <f t="shared" si="286"/>
        <v>0</v>
      </c>
      <c r="F170" s="33">
        <f t="shared" ref="F170:F172" si="287">D170/B170</f>
        <v>0</v>
      </c>
      <c r="G170" s="24"/>
      <c r="H170" s="84">
        <v>1</v>
      </c>
      <c r="I170" s="85">
        <f t="shared" si="224"/>
        <v>1.7889087656529517E-3</v>
      </c>
      <c r="J170" s="112"/>
      <c r="K170" s="31">
        <f t="shared" si="225"/>
        <v>0</v>
      </c>
      <c r="L170" s="33">
        <f t="shared" ref="L170:L172" si="288">J170/H170</f>
        <v>0</v>
      </c>
      <c r="M170" s="24"/>
      <c r="N170" s="84">
        <v>8</v>
      </c>
      <c r="O170" s="85">
        <f t="shared" si="257"/>
        <v>1.2030075187969926E-2</v>
      </c>
      <c r="P170" s="112">
        <v>4</v>
      </c>
      <c r="Q170" s="31">
        <f t="shared" si="258"/>
        <v>2.6315789473684209E-2</v>
      </c>
      <c r="R170" s="33">
        <f t="shared" si="249"/>
        <v>0.5</v>
      </c>
      <c r="S170" s="24"/>
      <c r="T170" s="84">
        <v>2</v>
      </c>
      <c r="U170" s="85">
        <f t="shared" si="228"/>
        <v>3.1545741324921135E-3</v>
      </c>
      <c r="V170" s="112"/>
      <c r="W170" s="31">
        <f t="shared" si="229"/>
        <v>0</v>
      </c>
      <c r="X170" s="33">
        <f t="shared" si="250"/>
        <v>0</v>
      </c>
      <c r="Y170" s="24"/>
      <c r="Z170" s="84">
        <v>7</v>
      </c>
      <c r="AA170" s="85">
        <f t="shared" si="267"/>
        <v>9.7087378640776691E-3</v>
      </c>
      <c r="AB170" s="112">
        <v>3</v>
      </c>
      <c r="AC170" s="31">
        <f t="shared" si="268"/>
        <v>1.7341040462427744E-2</v>
      </c>
      <c r="AD170" s="33">
        <f t="shared" ref="AD170:AD174" si="289">AB170/Z170</f>
        <v>0.42857142857142855</v>
      </c>
      <c r="AE170" s="24"/>
      <c r="AF170" s="84">
        <v>4</v>
      </c>
      <c r="AG170" s="85">
        <f t="shared" si="269"/>
        <v>5.4869684499314125E-3</v>
      </c>
      <c r="AH170" s="112">
        <v>1</v>
      </c>
      <c r="AI170" s="31">
        <f t="shared" si="270"/>
        <v>5.7142857142857143E-3</v>
      </c>
      <c r="AJ170" s="33">
        <f t="shared" ref="AJ170:AJ172" si="290">AH170/AF170</f>
        <v>0.25</v>
      </c>
      <c r="AK170" s="24"/>
      <c r="AL170" s="84">
        <v>7</v>
      </c>
      <c r="AM170" s="85">
        <f t="shared" si="271"/>
        <v>1.1111111111111112E-2</v>
      </c>
      <c r="AN170" s="112">
        <v>2</v>
      </c>
      <c r="AO170" s="31">
        <f t="shared" si="272"/>
        <v>1.2738853503184714E-2</v>
      </c>
      <c r="AP170" s="33">
        <f t="shared" si="241"/>
        <v>0.2857142857142857</v>
      </c>
      <c r="AQ170" s="24"/>
      <c r="AR170" s="84">
        <v>5</v>
      </c>
      <c r="AS170" s="85">
        <f t="shared" si="273"/>
        <v>7.8616352201257862E-3</v>
      </c>
      <c r="AT170" s="35">
        <v>1</v>
      </c>
      <c r="AU170" s="31">
        <f t="shared" si="274"/>
        <v>7.5187969924812026E-3</v>
      </c>
      <c r="AV170" s="33">
        <f t="shared" si="242"/>
        <v>0.2</v>
      </c>
      <c r="AW170" s="24"/>
      <c r="AX170" s="84"/>
      <c r="AY170" s="85"/>
      <c r="AZ170" s="35"/>
      <c r="BA170" s="31"/>
      <c r="BB170" s="33"/>
      <c r="BC170" s="24"/>
      <c r="BD170" s="47">
        <v>1</v>
      </c>
      <c r="BE170" s="88">
        <f>BD170/$BD$261</f>
        <v>2.0161290322580645E-3</v>
      </c>
      <c r="BF170" s="20"/>
      <c r="BG170" s="1">
        <f>BF170/$BF$261</f>
        <v>0</v>
      </c>
      <c r="BH170" s="2">
        <f t="shared" si="284"/>
        <v>0</v>
      </c>
      <c r="BI170" s="12"/>
      <c r="BJ170" s="77"/>
      <c r="BK170" s="88"/>
      <c r="BL170" s="93"/>
      <c r="BM170" s="1"/>
      <c r="BN170" s="2"/>
    </row>
    <row r="171" spans="1:66" s="149" customFormat="1" ht="12.75" customHeight="1" x14ac:dyDescent="0.2">
      <c r="A171" s="131" t="s">
        <v>59</v>
      </c>
      <c r="B171" s="132">
        <f>SUM(B163:B170)</f>
        <v>29</v>
      </c>
      <c r="C171" s="133">
        <f t="shared" si="285"/>
        <v>5.8704453441295545E-2</v>
      </c>
      <c r="D171" s="134">
        <f>SUM(D163:D170)</f>
        <v>2</v>
      </c>
      <c r="E171" s="135">
        <f t="shared" si="286"/>
        <v>2.1052631578947368E-2</v>
      </c>
      <c r="F171" s="136">
        <f t="shared" si="287"/>
        <v>6.8965517241379309E-2</v>
      </c>
      <c r="G171" s="137"/>
      <c r="H171" s="132">
        <f>SUM(H163:H170)</f>
        <v>32</v>
      </c>
      <c r="I171" s="133">
        <f t="shared" si="224"/>
        <v>5.7245080500894455E-2</v>
      </c>
      <c r="J171" s="134">
        <f>SUM(J163:J170)</f>
        <v>11</v>
      </c>
      <c r="K171" s="135">
        <f t="shared" si="225"/>
        <v>8.0882352941176475E-2</v>
      </c>
      <c r="L171" s="136">
        <f t="shared" si="288"/>
        <v>0.34375</v>
      </c>
      <c r="M171" s="137"/>
      <c r="N171" s="132">
        <f>SUM(N163:N170)</f>
        <v>29</v>
      </c>
      <c r="O171" s="133">
        <f t="shared" si="257"/>
        <v>4.3609022556390979E-2</v>
      </c>
      <c r="P171" s="134">
        <f>SUM(P163:P170)</f>
        <v>9</v>
      </c>
      <c r="Q171" s="135">
        <f t="shared" si="258"/>
        <v>5.921052631578947E-2</v>
      </c>
      <c r="R171" s="136">
        <f t="shared" si="249"/>
        <v>0.31034482758620691</v>
      </c>
      <c r="S171" s="137"/>
      <c r="T171" s="132">
        <f>SUM(T163:T170)</f>
        <v>23</v>
      </c>
      <c r="U171" s="133">
        <f t="shared" si="228"/>
        <v>3.6277602523659309E-2</v>
      </c>
      <c r="V171" s="134">
        <f>SUM(V163:V170)</f>
        <v>5</v>
      </c>
      <c r="W171" s="135">
        <f t="shared" si="229"/>
        <v>3.2894736842105261E-2</v>
      </c>
      <c r="X171" s="136">
        <f t="shared" si="250"/>
        <v>0.21739130434782608</v>
      </c>
      <c r="Y171" s="137"/>
      <c r="Z171" s="132">
        <f>SUM(Z163:Z170)</f>
        <v>32</v>
      </c>
      <c r="AA171" s="133">
        <f t="shared" si="267"/>
        <v>4.4382801664355064E-2</v>
      </c>
      <c r="AB171" s="134">
        <f>SUM(AB163:AB170)</f>
        <v>6</v>
      </c>
      <c r="AC171" s="135">
        <f t="shared" si="268"/>
        <v>3.4682080924855488E-2</v>
      </c>
      <c r="AD171" s="136">
        <f t="shared" si="289"/>
        <v>0.1875</v>
      </c>
      <c r="AE171" s="137"/>
      <c r="AF171" s="132">
        <f>SUM(AF163:AF170)</f>
        <v>30</v>
      </c>
      <c r="AG171" s="133">
        <f t="shared" si="269"/>
        <v>4.1152263374485597E-2</v>
      </c>
      <c r="AH171" s="134">
        <f>SUM(AH163:AH170)</f>
        <v>8</v>
      </c>
      <c r="AI171" s="135">
        <f t="shared" si="270"/>
        <v>4.5714285714285714E-2</v>
      </c>
      <c r="AJ171" s="136">
        <f t="shared" si="290"/>
        <v>0.26666666666666666</v>
      </c>
      <c r="AK171" s="137"/>
      <c r="AL171" s="132">
        <f>SUM(AL163:AL170)</f>
        <v>31</v>
      </c>
      <c r="AM171" s="133">
        <f t="shared" si="271"/>
        <v>4.9206349206349205E-2</v>
      </c>
      <c r="AN171" s="134">
        <f>SUM(AN163:AN170)</f>
        <v>5</v>
      </c>
      <c r="AO171" s="135">
        <f t="shared" si="272"/>
        <v>3.1847133757961783E-2</v>
      </c>
      <c r="AP171" s="136">
        <f t="shared" si="241"/>
        <v>0.16129032258064516</v>
      </c>
      <c r="AQ171" s="137"/>
      <c r="AR171" s="132">
        <f>SUM(AR163:AR170)</f>
        <v>27</v>
      </c>
      <c r="AS171" s="133">
        <f t="shared" si="273"/>
        <v>4.2452830188679243E-2</v>
      </c>
      <c r="AT171" s="138">
        <f>SUM(AT163:AT170)</f>
        <v>5</v>
      </c>
      <c r="AU171" s="135">
        <f t="shared" si="274"/>
        <v>3.7593984962406013E-2</v>
      </c>
      <c r="AV171" s="136">
        <f t="shared" si="242"/>
        <v>0.18518518518518517</v>
      </c>
      <c r="AW171" s="137"/>
      <c r="AX171" s="132">
        <f>SUM(AX163:AX170)</f>
        <v>21</v>
      </c>
      <c r="AY171" s="133">
        <f>AX171/$AX$261</f>
        <v>3.7433155080213901E-2</v>
      </c>
      <c r="AZ171" s="138">
        <f>SUM(AZ163:AZ170)</f>
        <v>6</v>
      </c>
      <c r="BA171" s="135">
        <f>AZ171/$AZ$261</f>
        <v>4.6153846153846156E-2</v>
      </c>
      <c r="BB171" s="136">
        <f t="shared" ref="BB171:BB183" si="291">AZ171/AX171</f>
        <v>0.2857142857142857</v>
      </c>
      <c r="BC171" s="137"/>
      <c r="BD171" s="139">
        <f>SUM(BD163:BD170)</f>
        <v>17</v>
      </c>
      <c r="BE171" s="140">
        <f>BD171/$BD$261</f>
        <v>3.4274193548387094E-2</v>
      </c>
      <c r="BF171" s="141">
        <f>SUM(BF163:BF170)</f>
        <v>7</v>
      </c>
      <c r="BG171" s="142">
        <f>BF171/$BF$261</f>
        <v>7.0000000000000007E-2</v>
      </c>
      <c r="BH171" s="152">
        <f t="shared" ref="BH171:BH184" si="292">BF171/BD171</f>
        <v>0.41176470588235292</v>
      </c>
      <c r="BI171" s="144"/>
      <c r="BJ171" s="153">
        <f>SUM(BJ163:BJ170)</f>
        <v>13</v>
      </c>
      <c r="BK171" s="154">
        <f>BJ171/$BJ$261</f>
        <v>3.439153439153439E-2</v>
      </c>
      <c r="BL171" s="155">
        <f>SUM(BL163:BL170)</f>
        <v>2</v>
      </c>
      <c r="BM171" s="156">
        <f>BL171/$BL$261</f>
        <v>2.4691358024691357E-2</v>
      </c>
      <c r="BN171" s="152">
        <f t="shared" si="280"/>
        <v>0.15384615384615385</v>
      </c>
    </row>
    <row r="172" spans="1:66" ht="12.6" customHeight="1" x14ac:dyDescent="0.2">
      <c r="A172" s="126" t="s">
        <v>15</v>
      </c>
      <c r="B172" s="84">
        <v>10</v>
      </c>
      <c r="C172" s="85">
        <f t="shared" si="285"/>
        <v>2.0242914979757085E-2</v>
      </c>
      <c r="D172" s="112">
        <v>2</v>
      </c>
      <c r="E172" s="31">
        <f t="shared" si="286"/>
        <v>2.1052631578947368E-2</v>
      </c>
      <c r="F172" s="33">
        <f t="shared" si="287"/>
        <v>0.2</v>
      </c>
      <c r="G172" s="24"/>
      <c r="H172" s="84">
        <v>14</v>
      </c>
      <c r="I172" s="85">
        <f t="shared" si="224"/>
        <v>2.5044722719141325E-2</v>
      </c>
      <c r="J172" s="112">
        <v>1</v>
      </c>
      <c r="K172" s="31">
        <f t="shared" si="225"/>
        <v>7.3529411764705881E-3</v>
      </c>
      <c r="L172" s="33">
        <f t="shared" si="288"/>
        <v>7.1428571428571425E-2</v>
      </c>
      <c r="M172" s="24"/>
      <c r="N172" s="84">
        <v>19</v>
      </c>
      <c r="O172" s="85">
        <f t="shared" si="257"/>
        <v>2.8571428571428571E-2</v>
      </c>
      <c r="P172" s="112">
        <v>2</v>
      </c>
      <c r="Q172" s="31">
        <f t="shared" si="258"/>
        <v>1.3157894736842105E-2</v>
      </c>
      <c r="R172" s="33">
        <f t="shared" si="249"/>
        <v>0.10526315789473684</v>
      </c>
      <c r="S172" s="24"/>
      <c r="T172" s="84">
        <v>7</v>
      </c>
      <c r="U172" s="85">
        <f t="shared" si="228"/>
        <v>1.1041009463722398E-2</v>
      </c>
      <c r="V172" s="112">
        <v>1</v>
      </c>
      <c r="W172" s="31">
        <f t="shared" si="229"/>
        <v>6.5789473684210523E-3</v>
      </c>
      <c r="X172" s="33">
        <f t="shared" si="250"/>
        <v>0.14285714285714285</v>
      </c>
      <c r="Y172" s="24"/>
      <c r="Z172" s="84">
        <v>18</v>
      </c>
      <c r="AA172" s="85">
        <f t="shared" si="267"/>
        <v>2.4965325936199722E-2</v>
      </c>
      <c r="AB172" s="112">
        <v>2</v>
      </c>
      <c r="AC172" s="31">
        <f t="shared" si="268"/>
        <v>1.1560693641618497E-2</v>
      </c>
      <c r="AD172" s="33">
        <f t="shared" si="289"/>
        <v>0.1111111111111111</v>
      </c>
      <c r="AE172" s="24"/>
      <c r="AF172" s="84">
        <v>31</v>
      </c>
      <c r="AG172" s="85">
        <f t="shared" si="269"/>
        <v>4.2524005486968448E-2</v>
      </c>
      <c r="AH172" s="112">
        <v>10</v>
      </c>
      <c r="AI172" s="31">
        <f t="shared" si="270"/>
        <v>5.7142857142857141E-2</v>
      </c>
      <c r="AJ172" s="33">
        <f t="shared" si="290"/>
        <v>0.32258064516129031</v>
      </c>
      <c r="AK172" s="24"/>
      <c r="AL172" s="84">
        <v>32</v>
      </c>
      <c r="AM172" s="85">
        <f t="shared" si="271"/>
        <v>5.0793650793650794E-2</v>
      </c>
      <c r="AN172" s="112">
        <v>9</v>
      </c>
      <c r="AO172" s="31">
        <f t="shared" si="272"/>
        <v>5.7324840764331211E-2</v>
      </c>
      <c r="AP172" s="33">
        <f t="shared" si="241"/>
        <v>0.28125</v>
      </c>
      <c r="AQ172" s="24"/>
      <c r="AR172" s="84">
        <v>22</v>
      </c>
      <c r="AS172" s="85">
        <f t="shared" si="273"/>
        <v>3.4591194968553458E-2</v>
      </c>
      <c r="AT172" s="35">
        <v>4</v>
      </c>
      <c r="AU172" s="31">
        <f t="shared" si="274"/>
        <v>3.007518796992481E-2</v>
      </c>
      <c r="AV172" s="33">
        <f t="shared" si="242"/>
        <v>0.18181818181818182</v>
      </c>
      <c r="AW172" s="24"/>
      <c r="AX172" s="84">
        <v>26</v>
      </c>
      <c r="AY172" s="85">
        <f>AX172/$AX$261</f>
        <v>4.6345811051693407E-2</v>
      </c>
      <c r="AZ172" s="35">
        <v>6</v>
      </c>
      <c r="BA172" s="31">
        <f>AZ172/$AZ$261</f>
        <v>4.6153846153846156E-2</v>
      </c>
      <c r="BB172" s="33">
        <f t="shared" si="291"/>
        <v>0.23076923076923078</v>
      </c>
      <c r="BC172" s="24"/>
      <c r="BD172" s="47">
        <v>19</v>
      </c>
      <c r="BE172" s="88">
        <f>BD172/$BD$261</f>
        <v>3.8306451612903226E-2</v>
      </c>
      <c r="BF172" s="20">
        <v>3</v>
      </c>
      <c r="BG172" s="1">
        <f>BF172/$BF$261</f>
        <v>0.03</v>
      </c>
      <c r="BH172" s="2">
        <f t="shared" si="292"/>
        <v>0.15789473684210525</v>
      </c>
      <c r="BI172" s="12"/>
      <c r="BJ172" s="77">
        <v>22</v>
      </c>
      <c r="BK172" s="88">
        <f>BJ172/$BJ$261</f>
        <v>5.8201058201058198E-2</v>
      </c>
      <c r="BL172" s="93">
        <v>5</v>
      </c>
      <c r="BM172" s="1">
        <f>BL172/$BL$261</f>
        <v>6.1728395061728392E-2</v>
      </c>
      <c r="BN172" s="2">
        <f>BL172/BJ172</f>
        <v>0.22727272727272727</v>
      </c>
    </row>
    <row r="173" spans="1:66" ht="13.15" customHeight="1" x14ac:dyDescent="0.2">
      <c r="A173" s="126" t="s">
        <v>105</v>
      </c>
      <c r="B173" s="84"/>
      <c r="C173" s="85">
        <f t="shared" si="285"/>
        <v>0</v>
      </c>
      <c r="D173" s="112"/>
      <c r="E173" s="31">
        <f t="shared" si="286"/>
        <v>0</v>
      </c>
      <c r="F173" s="33"/>
      <c r="G173" s="24"/>
      <c r="H173" s="84"/>
      <c r="I173" s="85">
        <f t="shared" si="224"/>
        <v>0</v>
      </c>
      <c r="J173" s="112"/>
      <c r="K173" s="31">
        <f t="shared" si="225"/>
        <v>0</v>
      </c>
      <c r="L173" s="33"/>
      <c r="M173" s="24"/>
      <c r="N173" s="84"/>
      <c r="O173" s="85">
        <f t="shared" si="257"/>
        <v>0</v>
      </c>
      <c r="P173" s="112"/>
      <c r="Q173" s="31">
        <f t="shared" si="258"/>
        <v>0</v>
      </c>
      <c r="R173" s="33"/>
      <c r="S173" s="24"/>
      <c r="T173" s="84"/>
      <c r="U173" s="85">
        <f t="shared" si="228"/>
        <v>0</v>
      </c>
      <c r="V173" s="112"/>
      <c r="W173" s="31">
        <f t="shared" si="229"/>
        <v>0</v>
      </c>
      <c r="X173" s="33"/>
      <c r="Y173" s="24"/>
      <c r="Z173" s="84"/>
      <c r="AA173" s="85">
        <f t="shared" si="267"/>
        <v>0</v>
      </c>
      <c r="AB173" s="112"/>
      <c r="AC173" s="31">
        <f t="shared" si="268"/>
        <v>0</v>
      </c>
      <c r="AD173" s="33"/>
      <c r="AE173" s="24"/>
      <c r="AF173" s="84">
        <v>1</v>
      </c>
      <c r="AG173" s="85">
        <f t="shared" si="269"/>
        <v>1.3717421124828531E-3</v>
      </c>
      <c r="AH173" s="112"/>
      <c r="AI173" s="31">
        <f t="shared" si="270"/>
        <v>0</v>
      </c>
      <c r="AJ173" s="33">
        <f t="shared" ref="AJ173:AJ181" si="293">AH173/AF173</f>
        <v>0</v>
      </c>
      <c r="AK173" s="24"/>
      <c r="AL173" s="84">
        <v>15</v>
      </c>
      <c r="AM173" s="85">
        <f t="shared" si="271"/>
        <v>2.3809523809523808E-2</v>
      </c>
      <c r="AN173" s="112">
        <v>1</v>
      </c>
      <c r="AO173" s="31">
        <f t="shared" si="272"/>
        <v>6.369426751592357E-3</v>
      </c>
      <c r="AP173" s="33"/>
      <c r="AQ173" s="24"/>
      <c r="AR173" s="84"/>
      <c r="AS173" s="85">
        <f t="shared" si="273"/>
        <v>0</v>
      </c>
      <c r="AT173" s="35"/>
      <c r="AU173" s="31">
        <f t="shared" si="274"/>
        <v>0</v>
      </c>
      <c r="AV173" s="33" t="e">
        <f t="shared" si="242"/>
        <v>#DIV/0!</v>
      </c>
      <c r="AW173" s="24"/>
      <c r="AX173" s="84"/>
      <c r="AY173" s="85"/>
      <c r="AZ173" s="35"/>
      <c r="BA173" s="31"/>
      <c r="BB173" s="33"/>
      <c r="BC173" s="24"/>
      <c r="BD173" s="47">
        <v>2</v>
      </c>
      <c r="BE173" s="88">
        <f>BD173/$BD$261</f>
        <v>4.0322580645161289E-3</v>
      </c>
      <c r="BF173" s="20"/>
      <c r="BG173" s="1">
        <f>BF173/$BF$261</f>
        <v>0</v>
      </c>
      <c r="BH173" s="2">
        <f t="shared" si="292"/>
        <v>0</v>
      </c>
      <c r="BI173" s="12"/>
      <c r="BJ173" s="77"/>
      <c r="BK173" s="88"/>
      <c r="BL173" s="93"/>
      <c r="BM173" s="1"/>
      <c r="BN173" s="2"/>
    </row>
    <row r="174" spans="1:66" ht="13.15" customHeight="1" x14ac:dyDescent="0.2">
      <c r="A174" s="126" t="s">
        <v>141</v>
      </c>
      <c r="B174" s="84">
        <v>12</v>
      </c>
      <c r="C174" s="85">
        <f t="shared" si="285"/>
        <v>2.4291497975708502E-2</v>
      </c>
      <c r="D174" s="112">
        <v>4</v>
      </c>
      <c r="E174" s="31">
        <f t="shared" si="286"/>
        <v>4.2105263157894736E-2</v>
      </c>
      <c r="F174" s="33">
        <f t="shared" ref="F174:F181" si="294">D174/B174</f>
        <v>0.33333333333333331</v>
      </c>
      <c r="G174" s="24"/>
      <c r="H174" s="84">
        <v>8</v>
      </c>
      <c r="I174" s="85">
        <f t="shared" si="224"/>
        <v>1.4311270125223614E-2</v>
      </c>
      <c r="J174" s="112">
        <v>2</v>
      </c>
      <c r="K174" s="31">
        <f t="shared" si="225"/>
        <v>1.4705882352941176E-2</v>
      </c>
      <c r="L174" s="33">
        <f t="shared" ref="L174:L181" si="295">J174/H174</f>
        <v>0.25</v>
      </c>
      <c r="M174" s="24"/>
      <c r="N174" s="84">
        <v>10</v>
      </c>
      <c r="O174" s="85">
        <f t="shared" si="257"/>
        <v>1.5037593984962405E-2</v>
      </c>
      <c r="P174" s="112">
        <v>3</v>
      </c>
      <c r="Q174" s="31">
        <f t="shared" si="258"/>
        <v>1.9736842105263157E-2</v>
      </c>
      <c r="R174" s="33">
        <f t="shared" si="249"/>
        <v>0.3</v>
      </c>
      <c r="S174" s="24"/>
      <c r="T174" s="84">
        <v>11</v>
      </c>
      <c r="U174" s="85">
        <f t="shared" si="228"/>
        <v>1.7350157728706624E-2</v>
      </c>
      <c r="V174" s="112">
        <v>1</v>
      </c>
      <c r="W174" s="31">
        <f t="shared" si="229"/>
        <v>6.5789473684210523E-3</v>
      </c>
      <c r="X174" s="33">
        <f t="shared" si="250"/>
        <v>9.0909090909090912E-2</v>
      </c>
      <c r="Y174" s="24"/>
      <c r="Z174" s="84">
        <v>7</v>
      </c>
      <c r="AA174" s="85">
        <f t="shared" si="267"/>
        <v>9.7087378640776691E-3</v>
      </c>
      <c r="AB174" s="112">
        <v>2</v>
      </c>
      <c r="AC174" s="31">
        <f t="shared" si="268"/>
        <v>1.1560693641618497E-2</v>
      </c>
      <c r="AD174" s="33">
        <f t="shared" si="289"/>
        <v>0.2857142857142857</v>
      </c>
      <c r="AE174" s="24"/>
      <c r="AF174" s="84">
        <v>4</v>
      </c>
      <c r="AG174" s="85">
        <f t="shared" si="269"/>
        <v>5.4869684499314125E-3</v>
      </c>
      <c r="AH174" s="112">
        <v>2</v>
      </c>
      <c r="AI174" s="31">
        <f t="shared" si="270"/>
        <v>1.1428571428571429E-2</v>
      </c>
      <c r="AJ174" s="33">
        <f t="shared" si="293"/>
        <v>0.5</v>
      </c>
      <c r="AK174" s="24"/>
      <c r="AL174" s="84"/>
      <c r="AM174" s="85"/>
      <c r="AN174" s="112"/>
      <c r="AO174" s="31"/>
      <c r="AP174" s="33"/>
      <c r="AQ174" s="24"/>
      <c r="AR174" s="84"/>
      <c r="AS174" s="85"/>
      <c r="AT174" s="35"/>
      <c r="AU174" s="31"/>
      <c r="AV174" s="33"/>
      <c r="AW174" s="24"/>
      <c r="AX174" s="84"/>
      <c r="AY174" s="85"/>
      <c r="AZ174" s="35"/>
      <c r="BA174" s="31"/>
      <c r="BB174" s="33"/>
      <c r="BC174" s="24"/>
      <c r="BD174" s="47"/>
      <c r="BE174" s="88"/>
      <c r="BF174" s="20"/>
      <c r="BG174" s="1"/>
      <c r="BH174" s="2"/>
      <c r="BI174" s="12"/>
      <c r="BJ174" s="77"/>
      <c r="BK174" s="88"/>
      <c r="BL174" s="93"/>
      <c r="BM174" s="1"/>
      <c r="BN174" s="2"/>
    </row>
    <row r="175" spans="1:66" ht="12.75" customHeight="1" x14ac:dyDescent="0.2">
      <c r="A175" s="126" t="s">
        <v>153</v>
      </c>
      <c r="B175" s="84">
        <v>7</v>
      </c>
      <c r="C175" s="85">
        <f t="shared" si="285"/>
        <v>1.417004048582996E-2</v>
      </c>
      <c r="D175" s="112">
        <v>2</v>
      </c>
      <c r="E175" s="31">
        <f t="shared" si="286"/>
        <v>2.1052631578947368E-2</v>
      </c>
      <c r="F175" s="33">
        <f t="shared" si="294"/>
        <v>0.2857142857142857</v>
      </c>
      <c r="G175" s="24"/>
      <c r="H175" s="84">
        <v>9</v>
      </c>
      <c r="I175" s="85">
        <f t="shared" si="224"/>
        <v>1.6100178890876567E-2</v>
      </c>
      <c r="J175" s="112"/>
      <c r="K175" s="31">
        <f t="shared" si="225"/>
        <v>0</v>
      </c>
      <c r="L175" s="33">
        <f t="shared" si="295"/>
        <v>0</v>
      </c>
      <c r="M175" s="24"/>
      <c r="N175" s="84">
        <v>13</v>
      </c>
      <c r="O175" s="85">
        <f t="shared" si="257"/>
        <v>1.9548872180451128E-2</v>
      </c>
      <c r="P175" s="112">
        <v>2</v>
      </c>
      <c r="Q175" s="31">
        <f t="shared" si="258"/>
        <v>1.3157894736842105E-2</v>
      </c>
      <c r="R175" s="33">
        <f t="shared" si="249"/>
        <v>0.15384615384615385</v>
      </c>
      <c r="S175" s="24"/>
      <c r="T175" s="84">
        <v>12</v>
      </c>
      <c r="U175" s="85">
        <f t="shared" si="228"/>
        <v>1.8927444794952682E-2</v>
      </c>
      <c r="V175" s="112">
        <v>2</v>
      </c>
      <c r="W175" s="31">
        <f t="shared" si="229"/>
        <v>1.3157894736842105E-2</v>
      </c>
      <c r="X175" s="33">
        <f t="shared" si="250"/>
        <v>0.16666666666666666</v>
      </c>
      <c r="Y175" s="24"/>
      <c r="Z175" s="84">
        <v>9</v>
      </c>
      <c r="AA175" s="85">
        <f t="shared" si="267"/>
        <v>1.2482662968099861E-2</v>
      </c>
      <c r="AB175" s="112">
        <v>2</v>
      </c>
      <c r="AC175" s="31">
        <f t="shared" si="268"/>
        <v>1.1560693641618497E-2</v>
      </c>
      <c r="AD175" s="33">
        <f t="shared" ref="AD175:AD181" si="296">AB175/Z175</f>
        <v>0.22222222222222221</v>
      </c>
      <c r="AE175" s="24"/>
      <c r="AF175" s="84">
        <v>12</v>
      </c>
      <c r="AG175" s="85">
        <f t="shared" si="269"/>
        <v>1.646090534979424E-2</v>
      </c>
      <c r="AH175" s="112">
        <v>2</v>
      </c>
      <c r="AI175" s="31">
        <f t="shared" si="270"/>
        <v>1.1428571428571429E-2</v>
      </c>
      <c r="AJ175" s="33">
        <f t="shared" si="293"/>
        <v>0.16666666666666666</v>
      </c>
      <c r="AK175" s="24"/>
      <c r="AL175" s="84"/>
      <c r="AM175" s="85">
        <f>AL175/$AL$261</f>
        <v>0</v>
      </c>
      <c r="AN175" s="112"/>
      <c r="AO175" s="31">
        <f>AN175/$AN$261</f>
        <v>0</v>
      </c>
      <c r="AP175" s="33" t="e">
        <f t="shared" si="241"/>
        <v>#DIV/0!</v>
      </c>
      <c r="AQ175" s="24"/>
      <c r="AR175" s="84">
        <v>6</v>
      </c>
      <c r="AS175" s="85">
        <f>AR175/$AR$261</f>
        <v>9.433962264150943E-3</v>
      </c>
      <c r="AT175" s="35"/>
      <c r="AU175" s="31">
        <f>AT175/$AT$261</f>
        <v>0</v>
      </c>
      <c r="AV175" s="33">
        <f t="shared" si="242"/>
        <v>0</v>
      </c>
      <c r="AW175" s="24"/>
      <c r="AX175" s="84">
        <v>12</v>
      </c>
      <c r="AY175" s="85">
        <f>AX175/$AX$261</f>
        <v>2.1390374331550801E-2</v>
      </c>
      <c r="AZ175" s="35">
        <v>1</v>
      </c>
      <c r="BA175" s="31">
        <f>AZ175/$AZ$261</f>
        <v>7.6923076923076927E-3</v>
      </c>
      <c r="BB175" s="33">
        <f t="shared" si="291"/>
        <v>8.3333333333333329E-2</v>
      </c>
      <c r="BC175" s="24"/>
      <c r="BD175" s="47">
        <v>16</v>
      </c>
      <c r="BE175" s="88">
        <f>BD175/$BD$261</f>
        <v>3.2258064516129031E-2</v>
      </c>
      <c r="BF175" s="20">
        <v>5</v>
      </c>
      <c r="BG175" s="1">
        <f>BF175/$BF$261</f>
        <v>0.05</v>
      </c>
      <c r="BH175" s="2">
        <f t="shared" si="292"/>
        <v>0.3125</v>
      </c>
      <c r="BI175" s="12"/>
      <c r="BJ175" s="77">
        <v>12</v>
      </c>
      <c r="BK175" s="88">
        <f>BJ175/$BJ$261</f>
        <v>3.1746031746031744E-2</v>
      </c>
      <c r="BL175" s="93">
        <v>2</v>
      </c>
      <c r="BM175" s="1">
        <f>BL175/$BL$261</f>
        <v>2.4691358024691357E-2</v>
      </c>
      <c r="BN175" s="2">
        <f>BL175/BJ175</f>
        <v>0.16666666666666666</v>
      </c>
    </row>
    <row r="176" spans="1:66" ht="12.75" customHeight="1" x14ac:dyDescent="0.2">
      <c r="A176" s="123" t="s">
        <v>107</v>
      </c>
      <c r="B176" s="84">
        <v>3</v>
      </c>
      <c r="C176" s="85">
        <f t="shared" si="285"/>
        <v>6.0728744939271256E-3</v>
      </c>
      <c r="D176" s="112">
        <v>0</v>
      </c>
      <c r="E176" s="31">
        <f t="shared" si="286"/>
        <v>0</v>
      </c>
      <c r="F176" s="33">
        <f t="shared" si="294"/>
        <v>0</v>
      </c>
      <c r="G176" s="24"/>
      <c r="H176" s="84">
        <v>6</v>
      </c>
      <c r="I176" s="85">
        <f t="shared" si="224"/>
        <v>1.0733452593917709E-2</v>
      </c>
      <c r="J176" s="112">
        <v>1</v>
      </c>
      <c r="K176" s="31">
        <f t="shared" si="225"/>
        <v>7.3529411764705881E-3</v>
      </c>
      <c r="L176" s="33">
        <f t="shared" si="295"/>
        <v>0.16666666666666666</v>
      </c>
      <c r="M176" s="24"/>
      <c r="N176" s="84">
        <v>4</v>
      </c>
      <c r="O176" s="85">
        <f t="shared" si="257"/>
        <v>6.0150375939849628E-3</v>
      </c>
      <c r="P176" s="112">
        <v>1</v>
      </c>
      <c r="Q176" s="31">
        <f t="shared" si="258"/>
        <v>6.5789473684210523E-3</v>
      </c>
      <c r="R176" s="33">
        <f t="shared" si="249"/>
        <v>0.25</v>
      </c>
      <c r="S176" s="24"/>
      <c r="T176" s="84">
        <v>6</v>
      </c>
      <c r="U176" s="85">
        <f t="shared" si="228"/>
        <v>9.4637223974763408E-3</v>
      </c>
      <c r="V176" s="112">
        <v>1</v>
      </c>
      <c r="W176" s="31">
        <f t="shared" si="229"/>
        <v>6.5789473684210523E-3</v>
      </c>
      <c r="X176" s="33">
        <f t="shared" si="250"/>
        <v>0.16666666666666666</v>
      </c>
      <c r="Y176" s="24"/>
      <c r="Z176" s="84">
        <v>10</v>
      </c>
      <c r="AA176" s="85">
        <f t="shared" si="267"/>
        <v>1.3869625520110958E-2</v>
      </c>
      <c r="AB176" s="112">
        <v>2</v>
      </c>
      <c r="AC176" s="31">
        <f t="shared" si="268"/>
        <v>1.1560693641618497E-2</v>
      </c>
      <c r="AD176" s="33">
        <f t="shared" si="296"/>
        <v>0.2</v>
      </c>
      <c r="AE176" s="24"/>
      <c r="AF176" s="84">
        <v>7</v>
      </c>
      <c r="AG176" s="85">
        <f t="shared" si="269"/>
        <v>9.6021947873799734E-3</v>
      </c>
      <c r="AH176" s="112">
        <v>2</v>
      </c>
      <c r="AI176" s="31">
        <f t="shared" si="270"/>
        <v>1.1428571428571429E-2</v>
      </c>
      <c r="AJ176" s="33">
        <f t="shared" si="293"/>
        <v>0.2857142857142857</v>
      </c>
      <c r="AK176" s="24"/>
      <c r="AL176" s="84">
        <v>11</v>
      </c>
      <c r="AM176" s="85">
        <f>AL176/$AL$261</f>
        <v>1.7460317460317461E-2</v>
      </c>
      <c r="AN176" s="112">
        <v>1</v>
      </c>
      <c r="AO176" s="31">
        <f>AN176/$AN$261</f>
        <v>6.369426751592357E-3</v>
      </c>
      <c r="AP176" s="33">
        <f t="shared" si="241"/>
        <v>9.0909090909090912E-2</v>
      </c>
      <c r="AQ176" s="24"/>
      <c r="AR176" s="84">
        <v>4</v>
      </c>
      <c r="AS176" s="85">
        <f>AR176/$AR$261</f>
        <v>6.2893081761006293E-3</v>
      </c>
      <c r="AT176" s="35">
        <v>1</v>
      </c>
      <c r="AU176" s="31">
        <f>AT176/$AT$261</f>
        <v>7.5187969924812026E-3</v>
      </c>
      <c r="AV176" s="33">
        <f t="shared" si="242"/>
        <v>0.25</v>
      </c>
      <c r="AW176" s="24"/>
      <c r="AX176" s="84">
        <v>6</v>
      </c>
      <c r="AY176" s="85">
        <f>AX176/$AX$261</f>
        <v>1.06951871657754E-2</v>
      </c>
      <c r="AZ176" s="35">
        <v>1</v>
      </c>
      <c r="BA176" s="31">
        <f>AZ176/$AZ$261</f>
        <v>7.6923076923076927E-3</v>
      </c>
      <c r="BB176" s="33">
        <f t="shared" ref="BB176" si="297">AZ176/AX176</f>
        <v>0.16666666666666666</v>
      </c>
      <c r="BC176" s="24"/>
      <c r="BD176" s="47"/>
      <c r="BE176" s="88"/>
      <c r="BF176" s="20"/>
      <c r="BG176" s="1"/>
      <c r="BH176" s="2"/>
      <c r="BI176" s="12"/>
      <c r="BJ176" s="77"/>
      <c r="BK176" s="88"/>
      <c r="BL176" s="93"/>
      <c r="BM176" s="1"/>
      <c r="BN176" s="2"/>
    </row>
    <row r="177" spans="1:66" ht="12.75" customHeight="1" x14ac:dyDescent="0.2">
      <c r="A177" s="123" t="s">
        <v>197</v>
      </c>
      <c r="B177" s="84">
        <v>6</v>
      </c>
      <c r="C177" s="85">
        <f t="shared" si="285"/>
        <v>1.2145748987854251E-2</v>
      </c>
      <c r="D177" s="112">
        <v>2</v>
      </c>
      <c r="E177" s="31">
        <f t="shared" si="286"/>
        <v>2.1052631578947368E-2</v>
      </c>
      <c r="F177" s="33">
        <f t="shared" ref="F177" si="298">D177/B177</f>
        <v>0.33333333333333331</v>
      </c>
      <c r="G177" s="24"/>
      <c r="H177" s="84"/>
      <c r="I177" s="85"/>
      <c r="J177" s="112"/>
      <c r="K177" s="31"/>
      <c r="L177" s="33"/>
      <c r="M177" s="24"/>
      <c r="N177" s="84"/>
      <c r="O177" s="85"/>
      <c r="P177" s="112"/>
      <c r="Q177" s="31"/>
      <c r="R177" s="33"/>
      <c r="S177" s="24"/>
      <c r="T177" s="84"/>
      <c r="U177" s="85"/>
      <c r="V177" s="112"/>
      <c r="W177" s="31"/>
      <c r="X177" s="33"/>
      <c r="Y177" s="24"/>
      <c r="Z177" s="84"/>
      <c r="AA177" s="85"/>
      <c r="AB177" s="112"/>
      <c r="AC177" s="31"/>
      <c r="AD177" s="33"/>
      <c r="AE177" s="24"/>
      <c r="AF177" s="84"/>
      <c r="AG177" s="85"/>
      <c r="AH177" s="112"/>
      <c r="AI177" s="31"/>
      <c r="AJ177" s="33"/>
      <c r="AK177" s="24"/>
      <c r="AL177" s="84"/>
      <c r="AM177" s="85"/>
      <c r="AN177" s="112"/>
      <c r="AO177" s="31"/>
      <c r="AP177" s="33"/>
      <c r="AQ177" s="24"/>
      <c r="AR177" s="84"/>
      <c r="AS177" s="85"/>
      <c r="AT177" s="35"/>
      <c r="AU177" s="31"/>
      <c r="AV177" s="33"/>
      <c r="AW177" s="24"/>
      <c r="AX177" s="84"/>
      <c r="AY177" s="85"/>
      <c r="AZ177" s="35"/>
      <c r="BA177" s="31"/>
      <c r="BB177" s="33"/>
      <c r="BC177" s="24"/>
      <c r="BD177" s="47"/>
      <c r="BE177" s="88"/>
      <c r="BF177" s="20"/>
      <c r="BG177" s="1"/>
      <c r="BH177" s="2"/>
      <c r="BI177" s="12"/>
      <c r="BJ177" s="77"/>
      <c r="BK177" s="88"/>
      <c r="BL177" s="93"/>
      <c r="BM177" s="1"/>
      <c r="BN177" s="2"/>
    </row>
    <row r="178" spans="1:66" s="149" customFormat="1" ht="12.75" customHeight="1" x14ac:dyDescent="0.2">
      <c r="A178" s="131" t="s">
        <v>60</v>
      </c>
      <c r="B178" s="132">
        <f>SUM(B172:B177)</f>
        <v>38</v>
      </c>
      <c r="C178" s="133">
        <f t="shared" si="285"/>
        <v>7.6923076923076927E-2</v>
      </c>
      <c r="D178" s="134">
        <f>SUM(D172:D177)</f>
        <v>10</v>
      </c>
      <c r="E178" s="135">
        <f t="shared" si="286"/>
        <v>0.10526315789473684</v>
      </c>
      <c r="F178" s="136">
        <f t="shared" si="294"/>
        <v>0.26315789473684209</v>
      </c>
      <c r="G178" s="137"/>
      <c r="H178" s="132">
        <f>SUM(H172:H176)</f>
        <v>37</v>
      </c>
      <c r="I178" s="133">
        <f t="shared" ref="I178:I200" si="299">H178/$H$261</f>
        <v>6.6189624329159216E-2</v>
      </c>
      <c r="J178" s="134">
        <f>SUM(J172:J176)</f>
        <v>4</v>
      </c>
      <c r="K178" s="135">
        <f t="shared" ref="K178:K200" si="300">J178/$J$261</f>
        <v>2.9411764705882353E-2</v>
      </c>
      <c r="L178" s="136">
        <f t="shared" si="295"/>
        <v>0.10810810810810811</v>
      </c>
      <c r="M178" s="137"/>
      <c r="N178" s="132">
        <f>SUM(N172:N176)</f>
        <v>46</v>
      </c>
      <c r="O178" s="133">
        <f>N178/$N$261</f>
        <v>6.9172932330827067E-2</v>
      </c>
      <c r="P178" s="134">
        <f>SUM(P172:P176)</f>
        <v>8</v>
      </c>
      <c r="Q178" s="135">
        <f>P178/$P$261</f>
        <v>5.2631578947368418E-2</v>
      </c>
      <c r="R178" s="136">
        <f t="shared" si="249"/>
        <v>0.17391304347826086</v>
      </c>
      <c r="S178" s="137"/>
      <c r="T178" s="132">
        <f>SUM(T172:T176)</f>
        <v>36</v>
      </c>
      <c r="U178" s="133">
        <f t="shared" ref="U178:U200" si="301">T178/$T$261</f>
        <v>5.6782334384858045E-2</v>
      </c>
      <c r="V178" s="134">
        <f>SUM(V172:V176)</f>
        <v>5</v>
      </c>
      <c r="W178" s="135">
        <f t="shared" ref="W178:W200" si="302">V178/$V$261</f>
        <v>3.2894736842105261E-2</v>
      </c>
      <c r="X178" s="136">
        <f t="shared" si="250"/>
        <v>0.1388888888888889</v>
      </c>
      <c r="Y178" s="137"/>
      <c r="Z178" s="132">
        <f>SUM(Z172:Z176)</f>
        <v>44</v>
      </c>
      <c r="AA178" s="133">
        <f t="shared" ref="AA178:AA184" si="303">Z178/$Z$261</f>
        <v>6.1026352288488211E-2</v>
      </c>
      <c r="AB178" s="134">
        <f>SUM(AB172:AB176)</f>
        <v>8</v>
      </c>
      <c r="AC178" s="135">
        <f t="shared" ref="AC178:AC184" si="304">AB178/$AB$261</f>
        <v>4.6242774566473986E-2</v>
      </c>
      <c r="AD178" s="136">
        <f t="shared" si="296"/>
        <v>0.18181818181818182</v>
      </c>
      <c r="AE178" s="137"/>
      <c r="AF178" s="132">
        <f>SUM(AF172:AF176)</f>
        <v>55</v>
      </c>
      <c r="AG178" s="133">
        <f t="shared" ref="AG178:AG184" si="305">AF178/$AF$261</f>
        <v>7.5445816186556922E-2</v>
      </c>
      <c r="AH178" s="134">
        <f>SUM(AH172:AH176)</f>
        <v>16</v>
      </c>
      <c r="AI178" s="135">
        <f t="shared" ref="AI178:AI184" si="306">AH178/$AH$261</f>
        <v>9.1428571428571428E-2</v>
      </c>
      <c r="AJ178" s="136">
        <f t="shared" si="293"/>
        <v>0.29090909090909089</v>
      </c>
      <c r="AK178" s="137"/>
      <c r="AL178" s="132">
        <f>SUM(AL172:AL176)</f>
        <v>58</v>
      </c>
      <c r="AM178" s="133">
        <f t="shared" ref="AM178:AM184" si="307">AL178/$AL$261</f>
        <v>9.2063492063492069E-2</v>
      </c>
      <c r="AN178" s="134">
        <f>SUM(AN172:AN176)</f>
        <v>11</v>
      </c>
      <c r="AO178" s="135">
        <f t="shared" ref="AO178:AO184" si="308">AN178/$AN$261</f>
        <v>7.0063694267515922E-2</v>
      </c>
      <c r="AP178" s="136">
        <f t="shared" si="241"/>
        <v>0.18965517241379309</v>
      </c>
      <c r="AQ178" s="137"/>
      <c r="AR178" s="132">
        <f>SUM(AR172:AR176)</f>
        <v>32</v>
      </c>
      <c r="AS178" s="133">
        <f t="shared" ref="AS178:AS184" si="309">AR178/$AR$261</f>
        <v>5.0314465408805034E-2</v>
      </c>
      <c r="AT178" s="138">
        <f>SUM(AT172:AT176)</f>
        <v>5</v>
      </c>
      <c r="AU178" s="135">
        <f t="shared" ref="AU178:AU184" si="310">AT178/$AT$261</f>
        <v>3.7593984962406013E-2</v>
      </c>
      <c r="AV178" s="136">
        <f t="shared" si="242"/>
        <v>0.15625</v>
      </c>
      <c r="AW178" s="137"/>
      <c r="AX178" s="132">
        <f>SUM(AX172:AX176)</f>
        <v>44</v>
      </c>
      <c r="AY178" s="133">
        <f t="shared" ref="AY178:AY183" si="311">AX178/$AX$261</f>
        <v>7.8431372549019607E-2</v>
      </c>
      <c r="AZ178" s="138">
        <f>SUM(AZ172:AZ176)</f>
        <v>8</v>
      </c>
      <c r="BA178" s="135">
        <f t="shared" ref="BA178:BA183" si="312">AZ178/$AZ$261</f>
        <v>6.1538461538461542E-2</v>
      </c>
      <c r="BB178" s="136">
        <f t="shared" si="291"/>
        <v>0.18181818181818182</v>
      </c>
      <c r="BC178" s="137"/>
      <c r="BD178" s="139">
        <f>SUM(BD172:BD175)</f>
        <v>37</v>
      </c>
      <c r="BE178" s="140">
        <f>BD178/$BD$261</f>
        <v>7.459677419354839E-2</v>
      </c>
      <c r="BF178" s="141">
        <f>SUM(BF172:BF175)</f>
        <v>8</v>
      </c>
      <c r="BG178" s="142">
        <f>BF178/$BF$261</f>
        <v>0.08</v>
      </c>
      <c r="BH178" s="143">
        <f t="shared" si="292"/>
        <v>0.21621621621621623</v>
      </c>
      <c r="BI178" s="144"/>
      <c r="BJ178" s="139">
        <f>SUM(BJ172:BJ175)</f>
        <v>34</v>
      </c>
      <c r="BK178" s="140">
        <f>BJ178/$BJ$261</f>
        <v>8.9947089947089942E-2</v>
      </c>
      <c r="BL178" s="141">
        <f>SUM(BL172:BL175)</f>
        <v>7</v>
      </c>
      <c r="BM178" s="142">
        <f>BL178/$BL$261</f>
        <v>8.6419753086419748E-2</v>
      </c>
      <c r="BN178" s="143">
        <f t="shared" ref="BN178" si="313">BL178/BJ178</f>
        <v>0.20588235294117646</v>
      </c>
    </row>
    <row r="179" spans="1:66" ht="12.6" customHeight="1" x14ac:dyDescent="0.2">
      <c r="A179" s="126" t="s">
        <v>16</v>
      </c>
      <c r="B179" s="84">
        <v>13</v>
      </c>
      <c r="C179" s="85">
        <f t="shared" si="285"/>
        <v>2.6315789473684209E-2</v>
      </c>
      <c r="D179" s="112">
        <v>3</v>
      </c>
      <c r="E179" s="31">
        <f t="shared" si="286"/>
        <v>3.1578947368421054E-2</v>
      </c>
      <c r="F179" s="33">
        <f t="shared" si="294"/>
        <v>0.23076923076923078</v>
      </c>
      <c r="G179" s="24"/>
      <c r="H179" s="84">
        <v>10</v>
      </c>
      <c r="I179" s="85">
        <f t="shared" si="299"/>
        <v>1.7889087656529516E-2</v>
      </c>
      <c r="J179" s="112">
        <v>2</v>
      </c>
      <c r="K179" s="31">
        <f t="shared" si="300"/>
        <v>1.4705882352941176E-2</v>
      </c>
      <c r="L179" s="33">
        <f t="shared" si="295"/>
        <v>0.2</v>
      </c>
      <c r="M179" s="24"/>
      <c r="N179" s="84">
        <v>11</v>
      </c>
      <c r="O179" s="85">
        <f>N179/$N$261</f>
        <v>1.6541353383458645E-2</v>
      </c>
      <c r="P179" s="112">
        <v>2</v>
      </c>
      <c r="Q179" s="31">
        <f>P179/$P$261</f>
        <v>1.3157894736842105E-2</v>
      </c>
      <c r="R179" s="33">
        <f t="shared" si="249"/>
        <v>0.18181818181818182</v>
      </c>
      <c r="S179" s="24"/>
      <c r="T179" s="84">
        <v>16</v>
      </c>
      <c r="U179" s="85">
        <f t="shared" si="301"/>
        <v>2.5236593059936908E-2</v>
      </c>
      <c r="V179" s="112">
        <v>4</v>
      </c>
      <c r="W179" s="31">
        <f t="shared" si="302"/>
        <v>2.6315789473684209E-2</v>
      </c>
      <c r="X179" s="33">
        <f t="shared" si="250"/>
        <v>0.25</v>
      </c>
      <c r="Y179" s="24"/>
      <c r="Z179" s="84">
        <v>14</v>
      </c>
      <c r="AA179" s="85">
        <f t="shared" si="303"/>
        <v>1.9417475728155338E-2</v>
      </c>
      <c r="AB179" s="112">
        <v>3</v>
      </c>
      <c r="AC179" s="31">
        <f t="shared" si="304"/>
        <v>1.7341040462427744E-2</v>
      </c>
      <c r="AD179" s="33">
        <f t="shared" si="296"/>
        <v>0.21428571428571427</v>
      </c>
      <c r="AE179" s="24"/>
      <c r="AF179" s="84">
        <v>14</v>
      </c>
      <c r="AG179" s="85">
        <f t="shared" si="305"/>
        <v>1.9204389574759947E-2</v>
      </c>
      <c r="AH179" s="112">
        <v>3</v>
      </c>
      <c r="AI179" s="31">
        <f t="shared" si="306"/>
        <v>1.7142857142857144E-2</v>
      </c>
      <c r="AJ179" s="33">
        <f t="shared" si="293"/>
        <v>0.21428571428571427</v>
      </c>
      <c r="AK179" s="24"/>
      <c r="AL179" s="84">
        <v>29</v>
      </c>
      <c r="AM179" s="85">
        <f t="shared" si="307"/>
        <v>4.6031746031746035E-2</v>
      </c>
      <c r="AN179" s="112">
        <v>8</v>
      </c>
      <c r="AO179" s="31">
        <f t="shared" si="308"/>
        <v>5.0955414012738856E-2</v>
      </c>
      <c r="AP179" s="33">
        <f t="shared" si="241"/>
        <v>0.27586206896551724</v>
      </c>
      <c r="AQ179" s="24"/>
      <c r="AR179" s="84">
        <v>14</v>
      </c>
      <c r="AS179" s="85">
        <f t="shared" si="309"/>
        <v>2.20125786163522E-2</v>
      </c>
      <c r="AT179" s="35">
        <v>4</v>
      </c>
      <c r="AU179" s="31">
        <f t="shared" si="310"/>
        <v>3.007518796992481E-2</v>
      </c>
      <c r="AV179" s="33">
        <f t="shared" si="242"/>
        <v>0.2857142857142857</v>
      </c>
      <c r="AW179" s="24"/>
      <c r="AX179" s="84">
        <v>19</v>
      </c>
      <c r="AY179" s="85">
        <f t="shared" si="311"/>
        <v>3.3868092691622102E-2</v>
      </c>
      <c r="AZ179" s="35">
        <v>4</v>
      </c>
      <c r="BA179" s="31">
        <f t="shared" si="312"/>
        <v>3.0769230769230771E-2</v>
      </c>
      <c r="BB179" s="33">
        <f t="shared" si="291"/>
        <v>0.21052631578947367</v>
      </c>
      <c r="BC179" s="24"/>
      <c r="BD179" s="47">
        <v>18</v>
      </c>
      <c r="BE179" s="88">
        <f>BD179/$BD$261</f>
        <v>3.6290322580645164E-2</v>
      </c>
      <c r="BF179" s="20">
        <v>2</v>
      </c>
      <c r="BG179" s="1">
        <f>BF179/$BF$261</f>
        <v>0.02</v>
      </c>
      <c r="BH179" s="2">
        <f t="shared" si="292"/>
        <v>0.1111111111111111</v>
      </c>
      <c r="BI179" s="12"/>
      <c r="BJ179" s="77">
        <v>21</v>
      </c>
      <c r="BK179" s="88">
        <f>BJ179/$BJ$261</f>
        <v>5.5555555555555552E-2</v>
      </c>
      <c r="BL179" s="93">
        <v>7</v>
      </c>
      <c r="BM179" s="1">
        <f>BL179/$BL$261</f>
        <v>8.6419753086419748E-2</v>
      </c>
      <c r="BN179" s="2">
        <f>BL179/BJ179</f>
        <v>0.33333333333333331</v>
      </c>
    </row>
    <row r="180" spans="1:66" ht="12.75" customHeight="1" x14ac:dyDescent="0.2">
      <c r="A180" s="126" t="s">
        <v>154</v>
      </c>
      <c r="B180" s="84">
        <v>14</v>
      </c>
      <c r="C180" s="85">
        <f t="shared" si="285"/>
        <v>2.8340080971659919E-2</v>
      </c>
      <c r="D180" s="112">
        <v>2</v>
      </c>
      <c r="E180" s="31">
        <f t="shared" si="286"/>
        <v>2.1052631578947368E-2</v>
      </c>
      <c r="F180" s="33">
        <f t="shared" si="294"/>
        <v>0.14285714285714285</v>
      </c>
      <c r="G180" s="24"/>
      <c r="H180" s="84">
        <v>15</v>
      </c>
      <c r="I180" s="85">
        <f t="shared" si="299"/>
        <v>2.6833631484794274E-2</v>
      </c>
      <c r="J180" s="112">
        <v>1</v>
      </c>
      <c r="K180" s="31">
        <f t="shared" si="300"/>
        <v>7.3529411764705881E-3</v>
      </c>
      <c r="L180" s="33">
        <f t="shared" si="295"/>
        <v>6.6666666666666666E-2</v>
      </c>
      <c r="M180" s="24"/>
      <c r="N180" s="84">
        <v>14</v>
      </c>
      <c r="O180" s="85">
        <f>N180/$N$261</f>
        <v>2.1052631578947368E-2</v>
      </c>
      <c r="P180" s="112">
        <v>3</v>
      </c>
      <c r="Q180" s="31">
        <f>P180/$P$261</f>
        <v>1.9736842105263157E-2</v>
      </c>
      <c r="R180" s="33">
        <f t="shared" si="249"/>
        <v>0.21428571428571427</v>
      </c>
      <c r="S180" s="24"/>
      <c r="T180" s="84">
        <v>14</v>
      </c>
      <c r="U180" s="85">
        <f t="shared" si="301"/>
        <v>2.2082018927444796E-2</v>
      </c>
      <c r="V180" s="112">
        <v>5</v>
      </c>
      <c r="W180" s="31">
        <f t="shared" si="302"/>
        <v>3.2894736842105261E-2</v>
      </c>
      <c r="X180" s="33">
        <f t="shared" si="250"/>
        <v>0.35714285714285715</v>
      </c>
      <c r="Y180" s="24"/>
      <c r="Z180" s="84">
        <v>15</v>
      </c>
      <c r="AA180" s="85">
        <f t="shared" si="303"/>
        <v>2.0804438280166437E-2</v>
      </c>
      <c r="AB180" s="112">
        <v>2</v>
      </c>
      <c r="AC180" s="31">
        <f t="shared" si="304"/>
        <v>1.1560693641618497E-2</v>
      </c>
      <c r="AD180" s="33">
        <f t="shared" si="296"/>
        <v>0.13333333333333333</v>
      </c>
      <c r="AE180" s="24"/>
      <c r="AF180" s="84">
        <v>18</v>
      </c>
      <c r="AG180" s="85">
        <f t="shared" si="305"/>
        <v>2.4691358024691357E-2</v>
      </c>
      <c r="AH180" s="112">
        <v>2</v>
      </c>
      <c r="AI180" s="31">
        <f t="shared" si="306"/>
        <v>1.1428571428571429E-2</v>
      </c>
      <c r="AJ180" s="33">
        <f t="shared" si="293"/>
        <v>0.1111111111111111</v>
      </c>
      <c r="AK180" s="24"/>
      <c r="AL180" s="84">
        <v>15</v>
      </c>
      <c r="AM180" s="85">
        <f t="shared" si="307"/>
        <v>2.3809523809523808E-2</v>
      </c>
      <c r="AN180" s="112">
        <v>2</v>
      </c>
      <c r="AO180" s="31">
        <f t="shared" si="308"/>
        <v>1.2738853503184714E-2</v>
      </c>
      <c r="AP180" s="33">
        <f t="shared" si="241"/>
        <v>0.13333333333333333</v>
      </c>
      <c r="AQ180" s="24"/>
      <c r="AR180" s="84">
        <v>23</v>
      </c>
      <c r="AS180" s="85">
        <f t="shared" si="309"/>
        <v>3.6163522012578615E-2</v>
      </c>
      <c r="AT180" s="35">
        <v>3</v>
      </c>
      <c r="AU180" s="31">
        <f t="shared" si="310"/>
        <v>2.2556390977443608E-2</v>
      </c>
      <c r="AV180" s="33">
        <f t="shared" si="242"/>
        <v>0.13043478260869565</v>
      </c>
      <c r="AW180" s="24"/>
      <c r="AX180" s="84">
        <v>12</v>
      </c>
      <c r="AY180" s="85">
        <f t="shared" si="311"/>
        <v>2.1390374331550801E-2</v>
      </c>
      <c r="AZ180" s="35">
        <v>6</v>
      </c>
      <c r="BA180" s="31">
        <f t="shared" si="312"/>
        <v>4.6153846153846156E-2</v>
      </c>
      <c r="BB180" s="33">
        <f t="shared" si="291"/>
        <v>0.5</v>
      </c>
      <c r="BC180" s="24"/>
      <c r="BD180" s="47">
        <v>18</v>
      </c>
      <c r="BE180" s="88">
        <f>BD180/$BD$261</f>
        <v>3.6290322580645164E-2</v>
      </c>
      <c r="BF180" s="20">
        <v>2</v>
      </c>
      <c r="BG180" s="1">
        <f>BF180/$BF$261</f>
        <v>0.02</v>
      </c>
      <c r="BH180" s="2">
        <f t="shared" si="292"/>
        <v>0.1111111111111111</v>
      </c>
      <c r="BI180" s="12"/>
      <c r="BJ180" s="77">
        <v>13</v>
      </c>
      <c r="BK180" s="88">
        <f>BJ180/$BJ$261</f>
        <v>3.439153439153439E-2</v>
      </c>
      <c r="BL180" s="93">
        <v>4</v>
      </c>
      <c r="BM180" s="1">
        <f>BL180/$BL$261</f>
        <v>4.9382716049382713E-2</v>
      </c>
      <c r="BN180" s="2">
        <f>BL180/BJ180</f>
        <v>0.30769230769230771</v>
      </c>
    </row>
    <row r="181" spans="1:66" s="149" customFormat="1" ht="12.75" customHeight="1" x14ac:dyDescent="0.2">
      <c r="A181" s="131" t="s">
        <v>61</v>
      </c>
      <c r="B181" s="132">
        <f>SUM(B179:B180)</f>
        <v>27</v>
      </c>
      <c r="C181" s="133">
        <f t="shared" si="285"/>
        <v>5.4655870445344132E-2</v>
      </c>
      <c r="D181" s="134">
        <f>SUM(D179:D180)</f>
        <v>5</v>
      </c>
      <c r="E181" s="135">
        <f t="shared" si="286"/>
        <v>5.2631578947368418E-2</v>
      </c>
      <c r="F181" s="136">
        <f t="shared" si="294"/>
        <v>0.18518518518518517</v>
      </c>
      <c r="G181" s="137"/>
      <c r="H181" s="132">
        <f>SUM(H179:H180)</f>
        <v>25</v>
      </c>
      <c r="I181" s="133">
        <f t="shared" si="299"/>
        <v>4.4722719141323794E-2</v>
      </c>
      <c r="J181" s="134">
        <f>SUM(J179:J180)</f>
        <v>3</v>
      </c>
      <c r="K181" s="135">
        <f t="shared" si="300"/>
        <v>2.2058823529411766E-2</v>
      </c>
      <c r="L181" s="136">
        <f t="shared" si="295"/>
        <v>0.12</v>
      </c>
      <c r="M181" s="137"/>
      <c r="N181" s="132">
        <f>SUM(N179:N180)</f>
        <v>25</v>
      </c>
      <c r="O181" s="133">
        <f>N181/$N$261</f>
        <v>3.7593984962406013E-2</v>
      </c>
      <c r="P181" s="134">
        <f>SUM(P179:P180)</f>
        <v>5</v>
      </c>
      <c r="Q181" s="135">
        <f>P181/$P$261</f>
        <v>3.2894736842105261E-2</v>
      </c>
      <c r="R181" s="136">
        <f t="shared" si="249"/>
        <v>0.2</v>
      </c>
      <c r="S181" s="137"/>
      <c r="T181" s="132">
        <f>SUM(T179:T180)</f>
        <v>30</v>
      </c>
      <c r="U181" s="133">
        <f t="shared" si="301"/>
        <v>4.7318611987381701E-2</v>
      </c>
      <c r="V181" s="134">
        <f>SUM(V179:V180)</f>
        <v>9</v>
      </c>
      <c r="W181" s="135">
        <f t="shared" si="302"/>
        <v>5.921052631578947E-2</v>
      </c>
      <c r="X181" s="136">
        <f t="shared" si="250"/>
        <v>0.3</v>
      </c>
      <c r="Y181" s="137"/>
      <c r="Z181" s="132">
        <f>SUM(Z179:Z180)</f>
        <v>29</v>
      </c>
      <c r="AA181" s="133">
        <f t="shared" si="303"/>
        <v>4.0221914008321778E-2</v>
      </c>
      <c r="AB181" s="134">
        <f>SUM(AB179:AB180)</f>
        <v>5</v>
      </c>
      <c r="AC181" s="135">
        <f t="shared" si="304"/>
        <v>2.8901734104046242E-2</v>
      </c>
      <c r="AD181" s="136">
        <f t="shared" si="296"/>
        <v>0.17241379310344829</v>
      </c>
      <c r="AE181" s="137"/>
      <c r="AF181" s="132">
        <f>SUM(AF179:AF180)</f>
        <v>32</v>
      </c>
      <c r="AG181" s="133">
        <f t="shared" si="305"/>
        <v>4.38957475994513E-2</v>
      </c>
      <c r="AH181" s="134">
        <f>SUM(AH179:AH180)</f>
        <v>5</v>
      </c>
      <c r="AI181" s="135">
        <f t="shared" si="306"/>
        <v>2.8571428571428571E-2</v>
      </c>
      <c r="AJ181" s="136">
        <f t="shared" si="293"/>
        <v>0.15625</v>
      </c>
      <c r="AK181" s="137"/>
      <c r="AL181" s="132">
        <f>SUM(AL179:AL180)</f>
        <v>44</v>
      </c>
      <c r="AM181" s="133">
        <f t="shared" si="307"/>
        <v>6.9841269841269843E-2</v>
      </c>
      <c r="AN181" s="134">
        <f>SUM(AN179:AN180)</f>
        <v>10</v>
      </c>
      <c r="AO181" s="135">
        <f t="shared" si="308"/>
        <v>6.3694267515923567E-2</v>
      </c>
      <c r="AP181" s="136">
        <f t="shared" si="241"/>
        <v>0.22727272727272727</v>
      </c>
      <c r="AQ181" s="137"/>
      <c r="AR181" s="132">
        <f>SUM(AR179:AR180)</f>
        <v>37</v>
      </c>
      <c r="AS181" s="133">
        <f t="shared" si="309"/>
        <v>5.8176100628930819E-2</v>
      </c>
      <c r="AT181" s="138">
        <f>SUM(AT179:AT180)</f>
        <v>7</v>
      </c>
      <c r="AU181" s="135">
        <f t="shared" si="310"/>
        <v>5.2631578947368418E-2</v>
      </c>
      <c r="AV181" s="136">
        <f t="shared" si="242"/>
        <v>0.1891891891891892</v>
      </c>
      <c r="AW181" s="137"/>
      <c r="AX181" s="132">
        <f>SUM(AX179:AX180)</f>
        <v>31</v>
      </c>
      <c r="AY181" s="133">
        <f t="shared" si="311"/>
        <v>5.5258467023172907E-2</v>
      </c>
      <c r="AZ181" s="138">
        <f>SUM(AZ179:AZ180)</f>
        <v>10</v>
      </c>
      <c r="BA181" s="135">
        <f t="shared" si="312"/>
        <v>7.6923076923076927E-2</v>
      </c>
      <c r="BB181" s="136">
        <f t="shared" si="291"/>
        <v>0.32258064516129031</v>
      </c>
      <c r="BC181" s="137"/>
      <c r="BD181" s="139">
        <f>SUM(BD179:BD180)</f>
        <v>36</v>
      </c>
      <c r="BE181" s="140">
        <f>BD181/$BD$261</f>
        <v>7.2580645161290328E-2</v>
      </c>
      <c r="BF181" s="141">
        <f t="shared" ref="BF181" si="314">SUM(BF179:BF180)</f>
        <v>4</v>
      </c>
      <c r="BG181" s="142">
        <f>BF181/$BF$261</f>
        <v>0.04</v>
      </c>
      <c r="BH181" s="143">
        <f t="shared" si="292"/>
        <v>0.1111111111111111</v>
      </c>
      <c r="BI181" s="144"/>
      <c r="BJ181" s="157">
        <f>SUM(BJ179:BJ180)</f>
        <v>34</v>
      </c>
      <c r="BK181" s="146">
        <f>BJ181/$BJ$261</f>
        <v>8.9947089947089942E-2</v>
      </c>
      <c r="BL181" s="147">
        <f t="shared" ref="BL181" si="315">SUM(BL179:BL180)</f>
        <v>11</v>
      </c>
      <c r="BM181" s="148">
        <f>BL181/$BL$261</f>
        <v>0.13580246913580246</v>
      </c>
      <c r="BN181" s="143">
        <f t="shared" ref="BN181" si="316">BL181/BJ181</f>
        <v>0.3235294117647059</v>
      </c>
    </row>
    <row r="182" spans="1:66" ht="13.15" customHeight="1" x14ac:dyDescent="0.2">
      <c r="A182" s="126" t="s">
        <v>82</v>
      </c>
      <c r="B182" s="84"/>
      <c r="C182" s="85">
        <f t="shared" si="285"/>
        <v>0</v>
      </c>
      <c r="D182" s="112"/>
      <c r="E182" s="31">
        <f t="shared" si="286"/>
        <v>0</v>
      </c>
      <c r="F182" s="33"/>
      <c r="G182" s="24"/>
      <c r="H182" s="84"/>
      <c r="I182" s="85">
        <f t="shared" si="299"/>
        <v>0</v>
      </c>
      <c r="J182" s="112"/>
      <c r="K182" s="31">
        <f t="shared" si="300"/>
        <v>0</v>
      </c>
      <c r="L182" s="33"/>
      <c r="M182" s="24"/>
      <c r="N182" s="84"/>
      <c r="O182" s="85">
        <f>N182/$N$261</f>
        <v>0</v>
      </c>
      <c r="P182" s="112"/>
      <c r="Q182" s="31">
        <f>P182/$P$261</f>
        <v>0</v>
      </c>
      <c r="R182" s="33"/>
      <c r="S182" s="24"/>
      <c r="T182" s="84"/>
      <c r="U182" s="85">
        <f t="shared" si="301"/>
        <v>0</v>
      </c>
      <c r="V182" s="112"/>
      <c r="W182" s="31">
        <f t="shared" si="302"/>
        <v>0</v>
      </c>
      <c r="X182" s="33"/>
      <c r="Y182" s="24"/>
      <c r="Z182" s="84"/>
      <c r="AA182" s="85">
        <f t="shared" si="303"/>
        <v>0</v>
      </c>
      <c r="AB182" s="112"/>
      <c r="AC182" s="31">
        <f t="shared" si="304"/>
        <v>0</v>
      </c>
      <c r="AD182" s="33"/>
      <c r="AE182" s="24"/>
      <c r="AF182" s="84"/>
      <c r="AG182" s="85">
        <f t="shared" si="305"/>
        <v>0</v>
      </c>
      <c r="AH182" s="112"/>
      <c r="AI182" s="31">
        <f t="shared" si="306"/>
        <v>0</v>
      </c>
      <c r="AJ182" s="33"/>
      <c r="AK182" s="24"/>
      <c r="AL182" s="84"/>
      <c r="AM182" s="85">
        <f t="shared" si="307"/>
        <v>0</v>
      </c>
      <c r="AN182" s="112"/>
      <c r="AO182" s="31">
        <f t="shared" si="308"/>
        <v>0</v>
      </c>
      <c r="AP182" s="33"/>
      <c r="AQ182" s="24"/>
      <c r="AR182" s="84"/>
      <c r="AS182" s="85">
        <f t="shared" si="309"/>
        <v>0</v>
      </c>
      <c r="AT182" s="35"/>
      <c r="AU182" s="31">
        <f t="shared" si="310"/>
        <v>0</v>
      </c>
      <c r="AV182" s="33" t="e">
        <f t="shared" si="242"/>
        <v>#DIV/0!</v>
      </c>
      <c r="AW182" s="24"/>
      <c r="AX182" s="84">
        <v>1</v>
      </c>
      <c r="AY182" s="85">
        <f t="shared" si="311"/>
        <v>1.7825311942959001E-3</v>
      </c>
      <c r="AZ182" s="35">
        <v>1</v>
      </c>
      <c r="BA182" s="31">
        <f t="shared" si="312"/>
        <v>7.6923076923076927E-3</v>
      </c>
      <c r="BB182" s="33">
        <f t="shared" si="291"/>
        <v>1</v>
      </c>
      <c r="BC182" s="24"/>
      <c r="BD182" s="47"/>
      <c r="BE182" s="88"/>
      <c r="BF182" s="20"/>
      <c r="BG182" s="1"/>
      <c r="BH182" s="2"/>
      <c r="BI182" s="12"/>
      <c r="BJ182" s="78"/>
      <c r="BK182" s="98"/>
      <c r="BL182" s="39"/>
      <c r="BM182" s="16"/>
      <c r="BN182" s="2"/>
    </row>
    <row r="183" spans="1:66" ht="13.15" customHeight="1" x14ac:dyDescent="0.2">
      <c r="A183" s="126" t="s">
        <v>83</v>
      </c>
      <c r="B183" s="84"/>
      <c r="C183" s="85">
        <f t="shared" si="285"/>
        <v>0</v>
      </c>
      <c r="D183" s="112"/>
      <c r="E183" s="31">
        <f t="shared" si="286"/>
        <v>0</v>
      </c>
      <c r="F183" s="33" t="e">
        <f t="shared" ref="F183" si="317">D183/B183</f>
        <v>#DIV/0!</v>
      </c>
      <c r="G183" s="24"/>
      <c r="H183" s="84"/>
      <c r="I183" s="85">
        <f t="shared" si="299"/>
        <v>0</v>
      </c>
      <c r="J183" s="112"/>
      <c r="K183" s="31">
        <f t="shared" si="300"/>
        <v>0</v>
      </c>
      <c r="L183" s="33" t="e">
        <f t="shared" ref="L183" si="318">J183/H183</f>
        <v>#DIV/0!</v>
      </c>
      <c r="M183" s="24"/>
      <c r="N183" s="84">
        <v>1</v>
      </c>
      <c r="O183" s="85">
        <f t="shared" ref="O183:O214" si="319">N183/$N$261</f>
        <v>1.5037593984962407E-3</v>
      </c>
      <c r="P183" s="112"/>
      <c r="Q183" s="31">
        <f t="shared" ref="Q183:Q214" si="320">P183/$P$261</f>
        <v>0</v>
      </c>
      <c r="R183" s="33">
        <f t="shared" si="249"/>
        <v>0</v>
      </c>
      <c r="S183" s="24"/>
      <c r="T183" s="84">
        <v>1</v>
      </c>
      <c r="U183" s="85">
        <f t="shared" si="301"/>
        <v>1.5772870662460567E-3</v>
      </c>
      <c r="V183" s="112">
        <v>1</v>
      </c>
      <c r="W183" s="31">
        <f t="shared" si="302"/>
        <v>6.5789473684210523E-3</v>
      </c>
      <c r="X183" s="33">
        <f t="shared" si="250"/>
        <v>1</v>
      </c>
      <c r="Y183" s="24"/>
      <c r="Z183" s="84">
        <v>1</v>
      </c>
      <c r="AA183" s="85">
        <f t="shared" si="303"/>
        <v>1.3869625520110957E-3</v>
      </c>
      <c r="AB183" s="112"/>
      <c r="AC183" s="31">
        <f t="shared" si="304"/>
        <v>0</v>
      </c>
      <c r="AD183" s="33">
        <f t="shared" ref="AD183:AD192" si="321">AB183/Z183</f>
        <v>0</v>
      </c>
      <c r="AE183" s="24"/>
      <c r="AF183" s="84"/>
      <c r="AG183" s="85">
        <f t="shared" si="305"/>
        <v>0</v>
      </c>
      <c r="AH183" s="112"/>
      <c r="AI183" s="31">
        <f t="shared" si="306"/>
        <v>0</v>
      </c>
      <c r="AJ183" s="33"/>
      <c r="AK183" s="24"/>
      <c r="AL183" s="84"/>
      <c r="AM183" s="85">
        <f t="shared" si="307"/>
        <v>0</v>
      </c>
      <c r="AN183" s="112"/>
      <c r="AO183" s="31">
        <f t="shared" si="308"/>
        <v>0</v>
      </c>
      <c r="AP183" s="33"/>
      <c r="AQ183" s="24"/>
      <c r="AR183" s="84">
        <v>1</v>
      </c>
      <c r="AS183" s="85">
        <f t="shared" si="309"/>
        <v>1.5723270440251573E-3</v>
      </c>
      <c r="AT183" s="35"/>
      <c r="AU183" s="31">
        <f t="shared" si="310"/>
        <v>0</v>
      </c>
      <c r="AV183" s="33">
        <f t="shared" si="242"/>
        <v>0</v>
      </c>
      <c r="AW183" s="24"/>
      <c r="AX183" s="84">
        <v>1</v>
      </c>
      <c r="AY183" s="85">
        <f t="shared" si="311"/>
        <v>1.7825311942959001E-3</v>
      </c>
      <c r="AZ183" s="35">
        <v>1</v>
      </c>
      <c r="BA183" s="31">
        <f t="shared" si="312"/>
        <v>7.6923076923076927E-3</v>
      </c>
      <c r="BB183" s="33">
        <f t="shared" si="291"/>
        <v>1</v>
      </c>
      <c r="BC183" s="24"/>
      <c r="BD183" s="47"/>
      <c r="BE183" s="88"/>
      <c r="BF183" s="20"/>
      <c r="BG183" s="1"/>
      <c r="BH183" s="2"/>
      <c r="BI183" s="12"/>
      <c r="BJ183" s="78"/>
      <c r="BK183" s="98"/>
      <c r="BL183" s="39"/>
      <c r="BM183" s="16"/>
      <c r="BN183" s="2"/>
    </row>
    <row r="184" spans="1:66" ht="12.75" customHeight="1" x14ac:dyDescent="0.2">
      <c r="A184" s="126" t="s">
        <v>41</v>
      </c>
      <c r="B184" s="84">
        <v>1</v>
      </c>
      <c r="C184" s="85">
        <f t="shared" si="285"/>
        <v>2.0242914979757085E-3</v>
      </c>
      <c r="D184" s="112">
        <v>0</v>
      </c>
      <c r="E184" s="31">
        <f t="shared" si="286"/>
        <v>0</v>
      </c>
      <c r="F184" s="33"/>
      <c r="G184" s="24"/>
      <c r="H184" s="84">
        <v>5</v>
      </c>
      <c r="I184" s="85">
        <f t="shared" si="299"/>
        <v>8.9445438282647581E-3</v>
      </c>
      <c r="J184" s="112">
        <v>1</v>
      </c>
      <c r="K184" s="31">
        <f t="shared" si="300"/>
        <v>7.3529411764705881E-3</v>
      </c>
      <c r="L184" s="33"/>
      <c r="M184" s="24"/>
      <c r="N184" s="84"/>
      <c r="O184" s="85">
        <f t="shared" si="319"/>
        <v>0</v>
      </c>
      <c r="P184" s="112"/>
      <c r="Q184" s="31">
        <f t="shared" si="320"/>
        <v>0</v>
      </c>
      <c r="R184" s="33"/>
      <c r="S184" s="24"/>
      <c r="T184" s="84">
        <v>1</v>
      </c>
      <c r="U184" s="85">
        <f t="shared" si="301"/>
        <v>1.5772870662460567E-3</v>
      </c>
      <c r="V184" s="112"/>
      <c r="W184" s="31">
        <f t="shared" si="302"/>
        <v>0</v>
      </c>
      <c r="X184" s="33">
        <f t="shared" si="250"/>
        <v>0</v>
      </c>
      <c r="Y184" s="24"/>
      <c r="Z184" s="84">
        <v>1</v>
      </c>
      <c r="AA184" s="85">
        <f t="shared" si="303"/>
        <v>1.3869625520110957E-3</v>
      </c>
      <c r="AB184" s="112"/>
      <c r="AC184" s="31">
        <f t="shared" si="304"/>
        <v>0</v>
      </c>
      <c r="AD184" s="33">
        <f t="shared" si="321"/>
        <v>0</v>
      </c>
      <c r="AE184" s="24"/>
      <c r="AF184" s="84">
        <v>1</v>
      </c>
      <c r="AG184" s="85">
        <f t="shared" si="305"/>
        <v>1.3717421124828531E-3</v>
      </c>
      <c r="AH184" s="112"/>
      <c r="AI184" s="31">
        <f t="shared" si="306"/>
        <v>0</v>
      </c>
      <c r="AJ184" s="33">
        <f t="shared" ref="AJ184:AJ194" si="322">AH184/AF184</f>
        <v>0</v>
      </c>
      <c r="AK184" s="24"/>
      <c r="AL184" s="84">
        <v>1</v>
      </c>
      <c r="AM184" s="85">
        <f t="shared" si="307"/>
        <v>1.5873015873015873E-3</v>
      </c>
      <c r="AN184" s="112">
        <v>1</v>
      </c>
      <c r="AO184" s="31">
        <f t="shared" si="308"/>
        <v>6.369426751592357E-3</v>
      </c>
      <c r="AP184" s="33">
        <f t="shared" si="241"/>
        <v>1</v>
      </c>
      <c r="AQ184" s="24"/>
      <c r="AR184" s="84">
        <v>1</v>
      </c>
      <c r="AS184" s="85">
        <f t="shared" si="309"/>
        <v>1.5723270440251573E-3</v>
      </c>
      <c r="AT184" s="35"/>
      <c r="AU184" s="31">
        <f t="shared" si="310"/>
        <v>0</v>
      </c>
      <c r="AV184" s="33">
        <f t="shared" si="242"/>
        <v>0</v>
      </c>
      <c r="AW184" s="24"/>
      <c r="AX184" s="84"/>
      <c r="AY184" s="85"/>
      <c r="AZ184" s="35"/>
      <c r="BA184" s="31"/>
      <c r="BB184" s="33"/>
      <c r="BC184" s="24"/>
      <c r="BD184" s="47">
        <v>4</v>
      </c>
      <c r="BE184" s="88">
        <f>BD184/$BD$261</f>
        <v>8.0645161290322578E-3</v>
      </c>
      <c r="BF184" s="39"/>
      <c r="BG184" s="1">
        <f>BF184/$BF$261</f>
        <v>0</v>
      </c>
      <c r="BH184" s="2">
        <f t="shared" si="292"/>
        <v>0</v>
      </c>
      <c r="BI184" s="12"/>
      <c r="BJ184" s="77">
        <v>1</v>
      </c>
      <c r="BK184" s="88">
        <f>BJ184/$BJ$261</f>
        <v>2.6455026455026454E-3</v>
      </c>
      <c r="BL184" s="93"/>
      <c r="BM184" s="1">
        <f>BL184/$BL$261</f>
        <v>0</v>
      </c>
      <c r="BN184" s="2">
        <f>BL184/BJ184</f>
        <v>0</v>
      </c>
    </row>
    <row r="185" spans="1:66" ht="12.75" customHeight="1" x14ac:dyDescent="0.2">
      <c r="A185" s="126" t="s">
        <v>183</v>
      </c>
      <c r="B185" s="84"/>
      <c r="C185" s="85">
        <f t="shared" si="285"/>
        <v>0</v>
      </c>
      <c r="D185" s="112"/>
      <c r="E185" s="31">
        <f t="shared" si="286"/>
        <v>0</v>
      </c>
      <c r="F185" s="33" t="e">
        <f t="shared" ref="F185:F192" si="323">D185/B185</f>
        <v>#DIV/0!</v>
      </c>
      <c r="G185" s="24"/>
      <c r="H185" s="84">
        <v>1</v>
      </c>
      <c r="I185" s="85">
        <f t="shared" si="299"/>
        <v>1.7889087656529517E-3</v>
      </c>
      <c r="J185" s="112"/>
      <c r="K185" s="31">
        <f t="shared" si="300"/>
        <v>0</v>
      </c>
      <c r="L185" s="33">
        <f t="shared" ref="L185:L192" si="324">J185/H185</f>
        <v>0</v>
      </c>
      <c r="M185" s="24"/>
      <c r="N185" s="84">
        <v>1</v>
      </c>
      <c r="O185" s="85">
        <f t="shared" si="319"/>
        <v>1.5037593984962407E-3</v>
      </c>
      <c r="P185" s="112"/>
      <c r="Q185" s="31">
        <f t="shared" si="320"/>
        <v>0</v>
      </c>
      <c r="R185" s="33">
        <f t="shared" si="249"/>
        <v>0</v>
      </c>
      <c r="S185" s="24"/>
      <c r="T185" s="84">
        <v>1</v>
      </c>
      <c r="U185" s="85">
        <f t="shared" si="301"/>
        <v>1.5772870662460567E-3</v>
      </c>
      <c r="V185" s="112"/>
      <c r="W185" s="31">
        <f t="shared" si="302"/>
        <v>0</v>
      </c>
      <c r="X185" s="33">
        <f t="shared" si="250"/>
        <v>0</v>
      </c>
      <c r="Y185" s="24"/>
      <c r="Z185" s="84"/>
      <c r="AA185" s="85"/>
      <c r="AB185" s="112"/>
      <c r="AC185" s="31"/>
      <c r="AD185" s="33"/>
      <c r="AE185" s="24"/>
      <c r="AF185" s="84"/>
      <c r="AG185" s="85"/>
      <c r="AH185" s="112"/>
      <c r="AI185" s="31"/>
      <c r="AJ185" s="33"/>
      <c r="AK185" s="24"/>
      <c r="AL185" s="84"/>
      <c r="AM185" s="85"/>
      <c r="AN185" s="112"/>
      <c r="AO185" s="31"/>
      <c r="AP185" s="33"/>
      <c r="AQ185" s="24"/>
      <c r="AR185" s="84"/>
      <c r="AS185" s="85"/>
      <c r="AT185" s="35"/>
      <c r="AU185" s="31"/>
      <c r="AV185" s="33"/>
      <c r="AW185" s="24"/>
      <c r="AX185" s="84"/>
      <c r="AY185" s="85"/>
      <c r="AZ185" s="35"/>
      <c r="BA185" s="31"/>
      <c r="BB185" s="33"/>
      <c r="BC185" s="24"/>
      <c r="BD185" s="47"/>
      <c r="BE185" s="88"/>
      <c r="BF185" s="39"/>
      <c r="BG185" s="1"/>
      <c r="BH185" s="2"/>
      <c r="BI185" s="12"/>
      <c r="BJ185" s="77"/>
      <c r="BK185" s="88"/>
      <c r="BL185" s="93"/>
      <c r="BM185" s="1"/>
      <c r="BN185" s="2"/>
    </row>
    <row r="186" spans="1:66" s="149" customFormat="1" ht="12.75" customHeight="1" x14ac:dyDescent="0.2">
      <c r="A186" s="131" t="s">
        <v>87</v>
      </c>
      <c r="B186" s="158">
        <f>SUM(B182:B185)</f>
        <v>1</v>
      </c>
      <c r="C186" s="133">
        <f t="shared" si="285"/>
        <v>2.0242914979757085E-3</v>
      </c>
      <c r="D186" s="159">
        <f>SUM(D182:D185)</f>
        <v>0</v>
      </c>
      <c r="E186" s="135">
        <f t="shared" si="286"/>
        <v>0</v>
      </c>
      <c r="F186" s="136">
        <f t="shared" si="323"/>
        <v>0</v>
      </c>
      <c r="G186" s="137"/>
      <c r="H186" s="158">
        <f>SUM(H182:H185)</f>
        <v>6</v>
      </c>
      <c r="I186" s="133">
        <f t="shared" si="299"/>
        <v>1.0733452593917709E-2</v>
      </c>
      <c r="J186" s="159">
        <f>SUM(J182:J185)</f>
        <v>1</v>
      </c>
      <c r="K186" s="135">
        <f t="shared" si="300"/>
        <v>7.3529411764705881E-3</v>
      </c>
      <c r="L186" s="136">
        <f t="shared" si="324"/>
        <v>0.16666666666666666</v>
      </c>
      <c r="M186" s="137"/>
      <c r="N186" s="158">
        <f>SUM(N182:N185)</f>
        <v>2</v>
      </c>
      <c r="O186" s="133">
        <f t="shared" si="319"/>
        <v>3.0075187969924814E-3</v>
      </c>
      <c r="P186" s="159">
        <f>SUM(P182:P185)</f>
        <v>0</v>
      </c>
      <c r="Q186" s="135">
        <f t="shared" si="320"/>
        <v>0</v>
      </c>
      <c r="R186" s="136">
        <f t="shared" si="249"/>
        <v>0</v>
      </c>
      <c r="S186" s="137"/>
      <c r="T186" s="158">
        <f>SUM(T182:T185)</f>
        <v>3</v>
      </c>
      <c r="U186" s="133">
        <f t="shared" si="301"/>
        <v>4.7318611987381704E-3</v>
      </c>
      <c r="V186" s="159">
        <f>SUM(V182:V184)</f>
        <v>1</v>
      </c>
      <c r="W186" s="135">
        <f t="shared" si="302"/>
        <v>6.5789473684210523E-3</v>
      </c>
      <c r="X186" s="136">
        <f t="shared" si="250"/>
        <v>0.33333333333333331</v>
      </c>
      <c r="Y186" s="137"/>
      <c r="Z186" s="158">
        <f>SUM(Z182:Z184)</f>
        <v>2</v>
      </c>
      <c r="AA186" s="133">
        <f t="shared" ref="AA186:AA200" si="325">Z186/$Z$261</f>
        <v>2.7739251040221915E-3</v>
      </c>
      <c r="AB186" s="159">
        <f>SUM(AB182:AB184)</f>
        <v>0</v>
      </c>
      <c r="AC186" s="135">
        <f t="shared" ref="AC186:AC200" si="326">AB186/$AB$261</f>
        <v>0</v>
      </c>
      <c r="AD186" s="136">
        <f t="shared" si="321"/>
        <v>0</v>
      </c>
      <c r="AE186" s="137"/>
      <c r="AF186" s="158">
        <f>SUM(AF182:AF184)</f>
        <v>1</v>
      </c>
      <c r="AG186" s="133">
        <f t="shared" ref="AG186:AG200" si="327">AF186/$AF$261</f>
        <v>1.3717421124828531E-3</v>
      </c>
      <c r="AH186" s="159">
        <f>SUM(AH182:AH184)</f>
        <v>0</v>
      </c>
      <c r="AI186" s="135">
        <f t="shared" ref="AI186:AI200" si="328">AH186/$AH$261</f>
        <v>0</v>
      </c>
      <c r="AJ186" s="136">
        <f t="shared" si="322"/>
        <v>0</v>
      </c>
      <c r="AK186" s="137"/>
      <c r="AL186" s="158">
        <f>SUM(AL182:AL184)</f>
        <v>1</v>
      </c>
      <c r="AM186" s="133">
        <f t="shared" ref="AM186:AM200" si="329">AL186/$AL$261</f>
        <v>1.5873015873015873E-3</v>
      </c>
      <c r="AN186" s="159">
        <f>SUM(AN182:AN184)</f>
        <v>1</v>
      </c>
      <c r="AO186" s="135">
        <f t="shared" ref="AO186:AO200" si="330">AN186/$AN$261</f>
        <v>6.369426751592357E-3</v>
      </c>
      <c r="AP186" s="136">
        <f t="shared" si="241"/>
        <v>1</v>
      </c>
      <c r="AQ186" s="137"/>
      <c r="AR186" s="158">
        <f>SUM(AR182:AR184)</f>
        <v>2</v>
      </c>
      <c r="AS186" s="133">
        <f>AR186/$AR$261</f>
        <v>3.1446540880503146E-3</v>
      </c>
      <c r="AT186" s="160">
        <f>SUM(AT182:AT184)</f>
        <v>0</v>
      </c>
      <c r="AU186" s="135">
        <f>AT186/$AT$261</f>
        <v>0</v>
      </c>
      <c r="AV186" s="136">
        <f t="shared" si="242"/>
        <v>0</v>
      </c>
      <c r="AW186" s="137"/>
      <c r="AX186" s="158">
        <f>SUM(AX182:AX184)</f>
        <v>2</v>
      </c>
      <c r="AY186" s="133">
        <f>AX186/$AX$261</f>
        <v>3.5650623885918001E-3</v>
      </c>
      <c r="AZ186" s="160">
        <f>SUM(AZ182:AZ184)</f>
        <v>2</v>
      </c>
      <c r="BA186" s="135">
        <f>AZ186/$AZ$261</f>
        <v>1.5384615384615385E-2</v>
      </c>
      <c r="BB186" s="136">
        <f>AZ186/AX186</f>
        <v>1</v>
      </c>
      <c r="BC186" s="137"/>
      <c r="BD186" s="161">
        <f>SUM(BD182:BD184)</f>
        <v>4</v>
      </c>
      <c r="BE186" s="140">
        <f>BD186/$BD$261</f>
        <v>8.0645161290322578E-3</v>
      </c>
      <c r="BF186" s="160">
        <f>SUM(BF182:BF184)</f>
        <v>0</v>
      </c>
      <c r="BG186" s="142">
        <f>BF186/$BF$261</f>
        <v>0</v>
      </c>
      <c r="BH186" s="143">
        <f>BF186/BD186</f>
        <v>0</v>
      </c>
      <c r="BI186" s="144"/>
      <c r="BJ186" s="158">
        <f>SUM(BJ182:BJ184)</f>
        <v>1</v>
      </c>
      <c r="BK186" s="140">
        <f>BJ186/$BJ$261</f>
        <v>2.6455026455026454E-3</v>
      </c>
      <c r="BL186" s="160">
        <f>SUM(BL182:BL184)</f>
        <v>0</v>
      </c>
      <c r="BM186" s="142">
        <f>BL186/$BL$261</f>
        <v>0</v>
      </c>
      <c r="BN186" s="143">
        <f>BL186/BJ186</f>
        <v>0</v>
      </c>
    </row>
    <row r="187" spans="1:66" ht="12.75" customHeight="1" x14ac:dyDescent="0.2">
      <c r="A187" s="126" t="s">
        <v>133</v>
      </c>
      <c r="B187" s="79"/>
      <c r="C187" s="85">
        <f t="shared" si="285"/>
        <v>0</v>
      </c>
      <c r="D187" s="114"/>
      <c r="E187" s="31">
        <f t="shared" si="286"/>
        <v>0</v>
      </c>
      <c r="F187" s="33" t="e">
        <f t="shared" si="323"/>
        <v>#DIV/0!</v>
      </c>
      <c r="G187" s="24"/>
      <c r="H187" s="79">
        <v>2</v>
      </c>
      <c r="I187" s="85">
        <f t="shared" si="299"/>
        <v>3.5778175313059034E-3</v>
      </c>
      <c r="J187" s="114"/>
      <c r="K187" s="31">
        <f t="shared" si="300"/>
        <v>0</v>
      </c>
      <c r="L187" s="33">
        <f t="shared" si="324"/>
        <v>0</v>
      </c>
      <c r="M187" s="24"/>
      <c r="N187" s="79">
        <v>2</v>
      </c>
      <c r="O187" s="85">
        <f t="shared" si="319"/>
        <v>3.0075187969924814E-3</v>
      </c>
      <c r="P187" s="114"/>
      <c r="Q187" s="31">
        <f t="shared" si="320"/>
        <v>0</v>
      </c>
      <c r="R187" s="33">
        <f t="shared" si="249"/>
        <v>0</v>
      </c>
      <c r="S187" s="24"/>
      <c r="T187" s="79">
        <v>3</v>
      </c>
      <c r="U187" s="85">
        <f t="shared" si="301"/>
        <v>4.7318611987381704E-3</v>
      </c>
      <c r="V187" s="114">
        <v>1</v>
      </c>
      <c r="W187" s="31">
        <f t="shared" si="302"/>
        <v>6.5789473684210523E-3</v>
      </c>
      <c r="X187" s="33">
        <f t="shared" si="250"/>
        <v>0.33333333333333331</v>
      </c>
      <c r="Y187" s="24"/>
      <c r="Z187" s="79">
        <v>3</v>
      </c>
      <c r="AA187" s="85">
        <f t="shared" si="325"/>
        <v>4.160887656033287E-3</v>
      </c>
      <c r="AB187" s="114"/>
      <c r="AC187" s="31">
        <f t="shared" si="326"/>
        <v>0</v>
      </c>
      <c r="AD187" s="33">
        <f t="shared" si="321"/>
        <v>0</v>
      </c>
      <c r="AE187" s="24"/>
      <c r="AF187" s="79">
        <v>6</v>
      </c>
      <c r="AG187" s="85">
        <f t="shared" si="327"/>
        <v>8.23045267489712E-3</v>
      </c>
      <c r="AH187" s="114">
        <v>4</v>
      </c>
      <c r="AI187" s="31">
        <f t="shared" si="328"/>
        <v>2.2857142857142857E-2</v>
      </c>
      <c r="AJ187" s="33">
        <f t="shared" si="322"/>
        <v>0.66666666666666663</v>
      </c>
      <c r="AK187" s="24"/>
      <c r="AL187" s="79">
        <v>6</v>
      </c>
      <c r="AM187" s="85">
        <f t="shared" si="329"/>
        <v>9.5238095238095247E-3</v>
      </c>
      <c r="AN187" s="114">
        <v>1</v>
      </c>
      <c r="AO187" s="31">
        <f t="shared" si="330"/>
        <v>6.369426751592357E-3</v>
      </c>
      <c r="AP187" s="33">
        <f t="shared" si="241"/>
        <v>0.16666666666666666</v>
      </c>
      <c r="AQ187" s="24"/>
      <c r="AR187" s="79"/>
      <c r="AS187" s="85"/>
      <c r="AT187" s="38"/>
      <c r="AU187" s="31"/>
      <c r="AV187" s="33"/>
      <c r="AW187" s="24"/>
      <c r="AX187" s="79"/>
      <c r="AY187" s="85"/>
      <c r="AZ187" s="38"/>
      <c r="BA187" s="31"/>
      <c r="BB187" s="33"/>
      <c r="BC187" s="24"/>
      <c r="BD187" s="89"/>
      <c r="BE187" s="88"/>
      <c r="BF187" s="38"/>
      <c r="BG187" s="1"/>
      <c r="BH187" s="2"/>
      <c r="BI187" s="12"/>
      <c r="BJ187" s="79"/>
      <c r="BK187" s="88"/>
      <c r="BL187" s="38"/>
      <c r="BM187" s="1"/>
      <c r="BN187" s="2"/>
    </row>
    <row r="188" spans="1:66" ht="12.75" customHeight="1" x14ac:dyDescent="0.2">
      <c r="A188" s="126" t="s">
        <v>17</v>
      </c>
      <c r="B188" s="84">
        <v>4</v>
      </c>
      <c r="C188" s="85">
        <f t="shared" si="285"/>
        <v>8.0971659919028341E-3</v>
      </c>
      <c r="D188" s="112">
        <v>0</v>
      </c>
      <c r="E188" s="31">
        <f t="shared" si="286"/>
        <v>0</v>
      </c>
      <c r="F188" s="33">
        <f t="shared" si="323"/>
        <v>0</v>
      </c>
      <c r="G188" s="24"/>
      <c r="H188" s="84">
        <v>9</v>
      </c>
      <c r="I188" s="85">
        <f t="shared" si="299"/>
        <v>1.6100178890876567E-2</v>
      </c>
      <c r="J188" s="112">
        <v>4</v>
      </c>
      <c r="K188" s="31">
        <f t="shared" si="300"/>
        <v>2.9411764705882353E-2</v>
      </c>
      <c r="L188" s="33">
        <f t="shared" si="324"/>
        <v>0.44444444444444442</v>
      </c>
      <c r="M188" s="24"/>
      <c r="N188" s="84">
        <v>5</v>
      </c>
      <c r="O188" s="85">
        <f t="shared" si="319"/>
        <v>7.5187969924812026E-3</v>
      </c>
      <c r="P188" s="112"/>
      <c r="Q188" s="31">
        <f t="shared" si="320"/>
        <v>0</v>
      </c>
      <c r="R188" s="33">
        <f t="shared" si="249"/>
        <v>0</v>
      </c>
      <c r="S188" s="24"/>
      <c r="T188" s="84">
        <v>3</v>
      </c>
      <c r="U188" s="85">
        <f t="shared" si="301"/>
        <v>4.7318611987381704E-3</v>
      </c>
      <c r="V188" s="112"/>
      <c r="W188" s="31">
        <f t="shared" si="302"/>
        <v>0</v>
      </c>
      <c r="X188" s="33">
        <f t="shared" si="250"/>
        <v>0</v>
      </c>
      <c r="Y188" s="24"/>
      <c r="Z188" s="84">
        <v>4</v>
      </c>
      <c r="AA188" s="85">
        <f t="shared" si="325"/>
        <v>5.5478502080443829E-3</v>
      </c>
      <c r="AB188" s="112"/>
      <c r="AC188" s="31">
        <f t="shared" si="326"/>
        <v>0</v>
      </c>
      <c r="AD188" s="33">
        <f t="shared" si="321"/>
        <v>0</v>
      </c>
      <c r="AE188" s="24"/>
      <c r="AF188" s="84">
        <v>2</v>
      </c>
      <c r="AG188" s="85">
        <f t="shared" si="327"/>
        <v>2.7434842249657062E-3</v>
      </c>
      <c r="AH188" s="112"/>
      <c r="AI188" s="31">
        <f t="shared" si="328"/>
        <v>0</v>
      </c>
      <c r="AJ188" s="33">
        <f t="shared" si="322"/>
        <v>0</v>
      </c>
      <c r="AK188" s="24"/>
      <c r="AL188" s="84">
        <v>2</v>
      </c>
      <c r="AM188" s="85">
        <f t="shared" si="329"/>
        <v>3.1746031746031746E-3</v>
      </c>
      <c r="AN188" s="112">
        <v>1</v>
      </c>
      <c r="AO188" s="31">
        <f t="shared" si="330"/>
        <v>6.369426751592357E-3</v>
      </c>
      <c r="AP188" s="33">
        <f t="shared" si="241"/>
        <v>0.5</v>
      </c>
      <c r="AQ188" s="24"/>
      <c r="AR188" s="84">
        <v>6</v>
      </c>
      <c r="AS188" s="85">
        <f>AR188/$AR$261</f>
        <v>9.433962264150943E-3</v>
      </c>
      <c r="AT188" s="35">
        <v>3</v>
      </c>
      <c r="AU188" s="31">
        <f>AT188/$AT$261</f>
        <v>2.2556390977443608E-2</v>
      </c>
      <c r="AV188" s="33">
        <f t="shared" si="242"/>
        <v>0.5</v>
      </c>
      <c r="AW188" s="24"/>
      <c r="AX188" s="84">
        <v>2</v>
      </c>
      <c r="AY188" s="85">
        <f>AX188/$AX$261</f>
        <v>3.5650623885918001E-3</v>
      </c>
      <c r="AZ188" s="35">
        <v>1</v>
      </c>
      <c r="BA188" s="31">
        <f>AZ188/$AZ$261</f>
        <v>7.6923076923076927E-3</v>
      </c>
      <c r="BB188" s="33">
        <f t="shared" ref="BB188:BB214" si="331">AZ188/AX188</f>
        <v>0.5</v>
      </c>
      <c r="BC188" s="24"/>
      <c r="BD188" s="47">
        <v>2</v>
      </c>
      <c r="BE188" s="88">
        <f>BD188/$BD$261</f>
        <v>4.0322580645161289E-3</v>
      </c>
      <c r="BF188" s="20"/>
      <c r="BG188" s="1">
        <f>BF188/$BF$261</f>
        <v>0</v>
      </c>
      <c r="BH188" s="2">
        <f t="shared" ref="BH188:BH190" si="332">BF188/BD188</f>
        <v>0</v>
      </c>
      <c r="BI188" s="12"/>
      <c r="BJ188" s="77">
        <v>3</v>
      </c>
      <c r="BK188" s="88">
        <f>BJ188/$BJ$261</f>
        <v>7.9365079365079361E-3</v>
      </c>
      <c r="BL188" s="93"/>
      <c r="BM188" s="1">
        <f>BL188/$BL$261</f>
        <v>0</v>
      </c>
      <c r="BN188" s="2">
        <f>BL188/BJ188</f>
        <v>0</v>
      </c>
    </row>
    <row r="189" spans="1:66" ht="12.75" customHeight="1" x14ac:dyDescent="0.2">
      <c r="A189" s="126" t="s">
        <v>18</v>
      </c>
      <c r="B189" s="84">
        <v>3</v>
      </c>
      <c r="C189" s="85">
        <f t="shared" si="285"/>
        <v>6.0728744939271256E-3</v>
      </c>
      <c r="D189" s="112">
        <v>1</v>
      </c>
      <c r="E189" s="31">
        <f t="shared" si="286"/>
        <v>1.0526315789473684E-2</v>
      </c>
      <c r="F189" s="33">
        <f t="shared" si="323"/>
        <v>0.33333333333333331</v>
      </c>
      <c r="G189" s="24"/>
      <c r="H189" s="84">
        <v>3</v>
      </c>
      <c r="I189" s="85">
        <f t="shared" si="299"/>
        <v>5.3667262969588547E-3</v>
      </c>
      <c r="J189" s="112">
        <v>1</v>
      </c>
      <c r="K189" s="31">
        <f t="shared" si="300"/>
        <v>7.3529411764705881E-3</v>
      </c>
      <c r="L189" s="33">
        <f t="shared" si="324"/>
        <v>0.33333333333333331</v>
      </c>
      <c r="M189" s="24"/>
      <c r="N189" s="84">
        <v>9</v>
      </c>
      <c r="O189" s="85">
        <f t="shared" si="319"/>
        <v>1.3533834586466165E-2</v>
      </c>
      <c r="P189" s="112">
        <v>1</v>
      </c>
      <c r="Q189" s="31">
        <f t="shared" si="320"/>
        <v>6.5789473684210523E-3</v>
      </c>
      <c r="R189" s="33">
        <f t="shared" si="249"/>
        <v>0.1111111111111111</v>
      </c>
      <c r="S189" s="24"/>
      <c r="T189" s="84">
        <v>7</v>
      </c>
      <c r="U189" s="85">
        <f t="shared" si="301"/>
        <v>1.1041009463722398E-2</v>
      </c>
      <c r="V189" s="112">
        <v>2</v>
      </c>
      <c r="W189" s="31">
        <f t="shared" si="302"/>
        <v>1.3157894736842105E-2</v>
      </c>
      <c r="X189" s="33">
        <f t="shared" si="250"/>
        <v>0.2857142857142857</v>
      </c>
      <c r="Y189" s="24"/>
      <c r="Z189" s="84">
        <v>6</v>
      </c>
      <c r="AA189" s="85">
        <f t="shared" si="325"/>
        <v>8.321775312066574E-3</v>
      </c>
      <c r="AB189" s="112">
        <v>1</v>
      </c>
      <c r="AC189" s="31">
        <f t="shared" si="326"/>
        <v>5.7803468208092483E-3</v>
      </c>
      <c r="AD189" s="33">
        <f t="shared" si="321"/>
        <v>0.16666666666666666</v>
      </c>
      <c r="AE189" s="24"/>
      <c r="AF189" s="84">
        <v>8</v>
      </c>
      <c r="AG189" s="85">
        <f t="shared" si="327"/>
        <v>1.0973936899862825E-2</v>
      </c>
      <c r="AH189" s="112">
        <v>2</v>
      </c>
      <c r="AI189" s="31">
        <f t="shared" si="328"/>
        <v>1.1428571428571429E-2</v>
      </c>
      <c r="AJ189" s="33">
        <f t="shared" si="322"/>
        <v>0.25</v>
      </c>
      <c r="AK189" s="24"/>
      <c r="AL189" s="84">
        <v>8</v>
      </c>
      <c r="AM189" s="85">
        <f t="shared" si="329"/>
        <v>1.2698412698412698E-2</v>
      </c>
      <c r="AN189" s="112">
        <v>1</v>
      </c>
      <c r="AO189" s="31">
        <f t="shared" si="330"/>
        <v>6.369426751592357E-3</v>
      </c>
      <c r="AP189" s="33">
        <f t="shared" si="241"/>
        <v>0.125</v>
      </c>
      <c r="AQ189" s="24"/>
      <c r="AR189" s="84">
        <v>5</v>
      </c>
      <c r="AS189" s="85">
        <f>AR189/$AR$261</f>
        <v>7.8616352201257862E-3</v>
      </c>
      <c r="AT189" s="35"/>
      <c r="AU189" s="31">
        <f>AT189/$AT$261</f>
        <v>0</v>
      </c>
      <c r="AV189" s="33">
        <f t="shared" si="242"/>
        <v>0</v>
      </c>
      <c r="AW189" s="24"/>
      <c r="AX189" s="84">
        <v>5</v>
      </c>
      <c r="AY189" s="85">
        <f>AX189/$AX$261</f>
        <v>8.9126559714795012E-3</v>
      </c>
      <c r="AZ189" s="35">
        <v>1</v>
      </c>
      <c r="BA189" s="31">
        <f>AZ189/$AZ$261</f>
        <v>7.6923076923076927E-3</v>
      </c>
      <c r="BB189" s="33">
        <f t="shared" si="331"/>
        <v>0.2</v>
      </c>
      <c r="BC189" s="24"/>
      <c r="BD189" s="47">
        <v>2</v>
      </c>
      <c r="BE189" s="88">
        <f>BD189/$BD$261</f>
        <v>4.0322580645161289E-3</v>
      </c>
      <c r="BF189" s="20">
        <v>1</v>
      </c>
      <c r="BG189" s="1">
        <f>BF189/$BF$261</f>
        <v>0.01</v>
      </c>
      <c r="BH189" s="2">
        <f t="shared" si="332"/>
        <v>0.5</v>
      </c>
      <c r="BI189" s="12"/>
      <c r="BJ189" s="77">
        <v>4</v>
      </c>
      <c r="BK189" s="88">
        <f>BJ189/$BJ$261</f>
        <v>1.0582010582010581E-2</v>
      </c>
      <c r="BL189" s="93"/>
      <c r="BM189" s="1">
        <f>BL189/$BL$261</f>
        <v>0</v>
      </c>
      <c r="BN189" s="2">
        <f>BL189/BJ189</f>
        <v>0</v>
      </c>
    </row>
    <row r="190" spans="1:66" ht="12.75" customHeight="1" x14ac:dyDescent="0.2">
      <c r="A190" s="126" t="s">
        <v>155</v>
      </c>
      <c r="B190" s="84">
        <v>5</v>
      </c>
      <c r="C190" s="85">
        <f t="shared" si="285"/>
        <v>1.0121457489878543E-2</v>
      </c>
      <c r="D190" s="112">
        <v>0</v>
      </c>
      <c r="E190" s="31">
        <f t="shared" si="286"/>
        <v>0</v>
      </c>
      <c r="F190" s="33">
        <f t="shared" si="323"/>
        <v>0</v>
      </c>
      <c r="G190" s="24"/>
      <c r="H190" s="84">
        <v>3</v>
      </c>
      <c r="I190" s="85">
        <f t="shared" si="299"/>
        <v>5.3667262969588547E-3</v>
      </c>
      <c r="J190" s="112">
        <v>1</v>
      </c>
      <c r="K190" s="31">
        <f t="shared" si="300"/>
        <v>7.3529411764705881E-3</v>
      </c>
      <c r="L190" s="33">
        <f t="shared" si="324"/>
        <v>0.33333333333333331</v>
      </c>
      <c r="M190" s="24"/>
      <c r="N190" s="84">
        <v>4</v>
      </c>
      <c r="O190" s="85">
        <f t="shared" si="319"/>
        <v>6.0150375939849628E-3</v>
      </c>
      <c r="P190" s="112"/>
      <c r="Q190" s="31">
        <f t="shared" si="320"/>
        <v>0</v>
      </c>
      <c r="R190" s="33">
        <f t="shared" si="249"/>
        <v>0</v>
      </c>
      <c r="S190" s="24"/>
      <c r="T190" s="84">
        <v>10</v>
      </c>
      <c r="U190" s="85">
        <f t="shared" si="301"/>
        <v>1.5772870662460567E-2</v>
      </c>
      <c r="V190" s="112">
        <v>3</v>
      </c>
      <c r="W190" s="31">
        <f t="shared" si="302"/>
        <v>1.9736842105263157E-2</v>
      </c>
      <c r="X190" s="33">
        <f t="shared" si="250"/>
        <v>0.3</v>
      </c>
      <c r="Y190" s="24"/>
      <c r="Z190" s="84"/>
      <c r="AA190" s="85">
        <f t="shared" si="325"/>
        <v>0</v>
      </c>
      <c r="AB190" s="112"/>
      <c r="AC190" s="31">
        <f t="shared" si="326"/>
        <v>0</v>
      </c>
      <c r="AD190" s="33"/>
      <c r="AE190" s="24"/>
      <c r="AF190" s="84">
        <v>8</v>
      </c>
      <c r="AG190" s="85">
        <f t="shared" si="327"/>
        <v>1.0973936899862825E-2</v>
      </c>
      <c r="AH190" s="112">
        <v>1</v>
      </c>
      <c r="AI190" s="31">
        <f t="shared" si="328"/>
        <v>5.7142857142857143E-3</v>
      </c>
      <c r="AJ190" s="33">
        <f t="shared" si="322"/>
        <v>0.125</v>
      </c>
      <c r="AK190" s="24"/>
      <c r="AL190" s="84">
        <v>9</v>
      </c>
      <c r="AM190" s="85">
        <f t="shared" si="329"/>
        <v>1.4285714285714285E-2</v>
      </c>
      <c r="AN190" s="112">
        <v>3</v>
      </c>
      <c r="AO190" s="31">
        <f t="shared" si="330"/>
        <v>1.9108280254777069E-2</v>
      </c>
      <c r="AP190" s="33">
        <f t="shared" si="241"/>
        <v>0.33333333333333331</v>
      </c>
      <c r="AQ190" s="24"/>
      <c r="AR190" s="84">
        <v>7</v>
      </c>
      <c r="AS190" s="85">
        <f>AR190/$AR$261</f>
        <v>1.10062893081761E-2</v>
      </c>
      <c r="AT190" s="35">
        <v>3</v>
      </c>
      <c r="AU190" s="31">
        <f>AT190/$AT$261</f>
        <v>2.2556390977443608E-2</v>
      </c>
      <c r="AV190" s="33">
        <f t="shared" si="242"/>
        <v>0.42857142857142855</v>
      </c>
      <c r="AW190" s="24"/>
      <c r="AX190" s="84">
        <v>7</v>
      </c>
      <c r="AY190" s="85">
        <f>AX190/$AX$261</f>
        <v>1.2477718360071301E-2</v>
      </c>
      <c r="AZ190" s="35">
        <v>2</v>
      </c>
      <c r="BA190" s="31">
        <f>AZ190/$AZ$261</f>
        <v>1.5384615384615385E-2</v>
      </c>
      <c r="BB190" s="33">
        <f t="shared" si="331"/>
        <v>0.2857142857142857</v>
      </c>
      <c r="BC190" s="24"/>
      <c r="BD190" s="47">
        <v>6</v>
      </c>
      <c r="BE190" s="88">
        <f>BD190/$BD$261</f>
        <v>1.2096774193548387E-2</v>
      </c>
      <c r="BF190" s="20">
        <v>3</v>
      </c>
      <c r="BG190" s="1">
        <f>BF190/$BF$261</f>
        <v>0.03</v>
      </c>
      <c r="BH190" s="2">
        <f t="shared" si="332"/>
        <v>0.5</v>
      </c>
      <c r="BI190" s="12"/>
      <c r="BJ190" s="77">
        <v>8</v>
      </c>
      <c r="BK190" s="88">
        <f>BJ190/$BJ$261</f>
        <v>2.1164021164021163E-2</v>
      </c>
      <c r="BL190" s="93">
        <v>1</v>
      </c>
      <c r="BM190" s="1">
        <f>BL190/$BL$261</f>
        <v>1.2345679012345678E-2</v>
      </c>
      <c r="BN190" s="2">
        <f>BL190/BJ190</f>
        <v>0.125</v>
      </c>
    </row>
    <row r="191" spans="1:66" ht="12.75" customHeight="1" x14ac:dyDescent="0.2">
      <c r="A191" s="126" t="s">
        <v>131</v>
      </c>
      <c r="B191" s="84">
        <v>3</v>
      </c>
      <c r="C191" s="85">
        <f t="shared" si="285"/>
        <v>6.0728744939271256E-3</v>
      </c>
      <c r="D191" s="112">
        <v>0</v>
      </c>
      <c r="E191" s="31">
        <f t="shared" si="286"/>
        <v>0</v>
      </c>
      <c r="F191" s="33">
        <f t="shared" si="323"/>
        <v>0</v>
      </c>
      <c r="G191" s="24"/>
      <c r="H191" s="84">
        <v>6</v>
      </c>
      <c r="I191" s="85">
        <f t="shared" si="299"/>
        <v>1.0733452593917709E-2</v>
      </c>
      <c r="J191" s="112">
        <v>2</v>
      </c>
      <c r="K191" s="31">
        <f t="shared" si="300"/>
        <v>1.4705882352941176E-2</v>
      </c>
      <c r="L191" s="33">
        <f t="shared" si="324"/>
        <v>0.33333333333333331</v>
      </c>
      <c r="M191" s="24"/>
      <c r="N191" s="84">
        <v>3</v>
      </c>
      <c r="O191" s="85">
        <f t="shared" si="319"/>
        <v>4.5112781954887221E-3</v>
      </c>
      <c r="P191" s="112">
        <v>1</v>
      </c>
      <c r="Q191" s="31">
        <f t="shared" si="320"/>
        <v>6.5789473684210523E-3</v>
      </c>
      <c r="R191" s="33">
        <f t="shared" si="249"/>
        <v>0.33333333333333331</v>
      </c>
      <c r="S191" s="24"/>
      <c r="T191" s="84">
        <v>5</v>
      </c>
      <c r="U191" s="85">
        <f t="shared" si="301"/>
        <v>7.8864353312302835E-3</v>
      </c>
      <c r="V191" s="112">
        <v>2</v>
      </c>
      <c r="W191" s="31">
        <f t="shared" si="302"/>
        <v>1.3157894736842105E-2</v>
      </c>
      <c r="X191" s="33">
        <f t="shared" si="250"/>
        <v>0.4</v>
      </c>
      <c r="Y191" s="24"/>
      <c r="Z191" s="84">
        <v>4</v>
      </c>
      <c r="AA191" s="85">
        <f t="shared" si="325"/>
        <v>5.5478502080443829E-3</v>
      </c>
      <c r="AB191" s="112"/>
      <c r="AC191" s="31">
        <f t="shared" si="326"/>
        <v>0</v>
      </c>
      <c r="AD191" s="33"/>
      <c r="AE191" s="24"/>
      <c r="AF191" s="84">
        <v>1</v>
      </c>
      <c r="AG191" s="85">
        <f t="shared" si="327"/>
        <v>1.3717421124828531E-3</v>
      </c>
      <c r="AH191" s="112">
        <v>1</v>
      </c>
      <c r="AI191" s="31">
        <f t="shared" si="328"/>
        <v>5.7142857142857143E-3</v>
      </c>
      <c r="AJ191" s="33">
        <f t="shared" si="322"/>
        <v>1</v>
      </c>
      <c r="AK191" s="24"/>
      <c r="AL191" s="84">
        <v>4</v>
      </c>
      <c r="AM191" s="85">
        <f t="shared" si="329"/>
        <v>6.3492063492063492E-3</v>
      </c>
      <c r="AN191" s="112">
        <v>2</v>
      </c>
      <c r="AO191" s="31">
        <f t="shared" si="330"/>
        <v>1.2738853503184714E-2</v>
      </c>
      <c r="AP191" s="33">
        <f t="shared" si="241"/>
        <v>0.5</v>
      </c>
      <c r="AQ191" s="24"/>
      <c r="AR191" s="84"/>
      <c r="AS191" s="85"/>
      <c r="AT191" s="35"/>
      <c r="AU191" s="31"/>
      <c r="AV191" s="33"/>
      <c r="AW191" s="24"/>
      <c r="AX191" s="84"/>
      <c r="AY191" s="85"/>
      <c r="AZ191" s="35"/>
      <c r="BA191" s="31"/>
      <c r="BB191" s="33"/>
      <c r="BC191" s="24"/>
      <c r="BD191" s="47"/>
      <c r="BE191" s="88"/>
      <c r="BF191" s="20"/>
      <c r="BG191" s="1"/>
      <c r="BH191" s="2"/>
      <c r="BI191" s="12"/>
      <c r="BJ191" s="77"/>
      <c r="BK191" s="88"/>
      <c r="BL191" s="93"/>
      <c r="BM191" s="1"/>
      <c r="BN191" s="2"/>
    </row>
    <row r="192" spans="1:66" ht="12.75" customHeight="1" x14ac:dyDescent="0.2">
      <c r="A192" s="126" t="s">
        <v>84</v>
      </c>
      <c r="B192" s="84"/>
      <c r="C192" s="85">
        <f t="shared" si="285"/>
        <v>0</v>
      </c>
      <c r="D192" s="112"/>
      <c r="E192" s="31">
        <f t="shared" si="286"/>
        <v>0</v>
      </c>
      <c r="F192" s="33" t="e">
        <f t="shared" si="323"/>
        <v>#DIV/0!</v>
      </c>
      <c r="G192" s="24"/>
      <c r="H192" s="84"/>
      <c r="I192" s="85">
        <f t="shared" si="299"/>
        <v>0</v>
      </c>
      <c r="J192" s="112"/>
      <c r="K192" s="31">
        <f t="shared" si="300"/>
        <v>0</v>
      </c>
      <c r="L192" s="33" t="e">
        <f t="shared" si="324"/>
        <v>#DIV/0!</v>
      </c>
      <c r="M192" s="24"/>
      <c r="N192" s="84">
        <v>1</v>
      </c>
      <c r="O192" s="85">
        <f t="shared" si="319"/>
        <v>1.5037593984962407E-3</v>
      </c>
      <c r="P192" s="112"/>
      <c r="Q192" s="31">
        <f t="shared" si="320"/>
        <v>0</v>
      </c>
      <c r="R192" s="33">
        <f t="shared" si="249"/>
        <v>0</v>
      </c>
      <c r="S192" s="24"/>
      <c r="T192" s="84"/>
      <c r="U192" s="85">
        <f t="shared" si="301"/>
        <v>0</v>
      </c>
      <c r="V192" s="112"/>
      <c r="W192" s="31">
        <f t="shared" si="302"/>
        <v>0</v>
      </c>
      <c r="X192" s="33"/>
      <c r="Y192" s="24"/>
      <c r="Z192" s="84"/>
      <c r="AA192" s="85">
        <f t="shared" si="325"/>
        <v>0</v>
      </c>
      <c r="AB192" s="112"/>
      <c r="AC192" s="31">
        <f t="shared" si="326"/>
        <v>0</v>
      </c>
      <c r="AD192" s="33" t="e">
        <f t="shared" si="321"/>
        <v>#DIV/0!</v>
      </c>
      <c r="AE192" s="24"/>
      <c r="AF192" s="84">
        <v>1</v>
      </c>
      <c r="AG192" s="85">
        <f t="shared" si="327"/>
        <v>1.3717421124828531E-3</v>
      </c>
      <c r="AH192" s="112"/>
      <c r="AI192" s="31">
        <f t="shared" si="328"/>
        <v>0</v>
      </c>
      <c r="AJ192" s="33">
        <f t="shared" si="322"/>
        <v>0</v>
      </c>
      <c r="AK192" s="24"/>
      <c r="AL192" s="84">
        <v>1</v>
      </c>
      <c r="AM192" s="85">
        <f t="shared" si="329"/>
        <v>1.5873015873015873E-3</v>
      </c>
      <c r="AN192" s="112"/>
      <c r="AO192" s="31">
        <f t="shared" si="330"/>
        <v>0</v>
      </c>
      <c r="AP192" s="33">
        <f t="shared" si="241"/>
        <v>0</v>
      </c>
      <c r="AQ192" s="24"/>
      <c r="AR192" s="84">
        <v>2</v>
      </c>
      <c r="AS192" s="85">
        <f t="shared" ref="AS192:AS199" si="333">AR192/$AR$261</f>
        <v>3.1446540880503146E-3</v>
      </c>
      <c r="AT192" s="35"/>
      <c r="AU192" s="31">
        <f t="shared" ref="AU192:AU199" si="334">AT192/$AT$261</f>
        <v>0</v>
      </c>
      <c r="AV192" s="33">
        <f t="shared" si="242"/>
        <v>0</v>
      </c>
      <c r="AW192" s="24"/>
      <c r="AX192" s="84">
        <v>1</v>
      </c>
      <c r="AY192" s="85">
        <f>AX192/$AX$261</f>
        <v>1.7825311942959001E-3</v>
      </c>
      <c r="AZ192" s="35">
        <v>1</v>
      </c>
      <c r="BA192" s="31">
        <f>AZ192/$AZ$261</f>
        <v>7.6923076923076927E-3</v>
      </c>
      <c r="BB192" s="33">
        <f t="shared" si="331"/>
        <v>1</v>
      </c>
      <c r="BC192" s="24"/>
      <c r="BD192" s="47"/>
      <c r="BE192" s="88"/>
      <c r="BF192" s="20"/>
      <c r="BG192" s="1"/>
      <c r="BH192" s="2"/>
      <c r="BI192" s="12"/>
      <c r="BJ192" s="77"/>
      <c r="BK192" s="88"/>
      <c r="BL192" s="93"/>
      <c r="BM192" s="1"/>
      <c r="BN192" s="2"/>
    </row>
    <row r="193" spans="1:66" ht="12.75" customHeight="1" x14ac:dyDescent="0.2">
      <c r="A193" s="126" t="s">
        <v>116</v>
      </c>
      <c r="B193" s="84"/>
      <c r="C193" s="85">
        <f t="shared" si="285"/>
        <v>0</v>
      </c>
      <c r="D193" s="112"/>
      <c r="E193" s="31">
        <f t="shared" si="286"/>
        <v>0</v>
      </c>
      <c r="F193" s="33"/>
      <c r="G193" s="24"/>
      <c r="H193" s="84"/>
      <c r="I193" s="85">
        <f t="shared" si="299"/>
        <v>0</v>
      </c>
      <c r="J193" s="112"/>
      <c r="K193" s="31">
        <f t="shared" si="300"/>
        <v>0</v>
      </c>
      <c r="L193" s="33"/>
      <c r="M193" s="24"/>
      <c r="N193" s="84"/>
      <c r="O193" s="85">
        <f t="shared" si="319"/>
        <v>0</v>
      </c>
      <c r="P193" s="112"/>
      <c r="Q193" s="31">
        <f t="shared" si="320"/>
        <v>0</v>
      </c>
      <c r="R193" s="33"/>
      <c r="S193" s="24"/>
      <c r="T193" s="84"/>
      <c r="U193" s="85">
        <f t="shared" si="301"/>
        <v>0</v>
      </c>
      <c r="V193" s="112"/>
      <c r="W193" s="31">
        <f t="shared" si="302"/>
        <v>0</v>
      </c>
      <c r="X193" s="33"/>
      <c r="Y193" s="24"/>
      <c r="Z193" s="84"/>
      <c r="AA193" s="85">
        <f t="shared" si="325"/>
        <v>0</v>
      </c>
      <c r="AB193" s="112"/>
      <c r="AC193" s="31">
        <f t="shared" si="326"/>
        <v>0</v>
      </c>
      <c r="AD193" s="33"/>
      <c r="AE193" s="24"/>
      <c r="AF193" s="84"/>
      <c r="AG193" s="85">
        <f t="shared" si="327"/>
        <v>0</v>
      </c>
      <c r="AH193" s="112"/>
      <c r="AI193" s="31">
        <f t="shared" si="328"/>
        <v>0</v>
      </c>
      <c r="AJ193" s="33"/>
      <c r="AK193" s="24"/>
      <c r="AL193" s="84"/>
      <c r="AM193" s="85">
        <f t="shared" si="329"/>
        <v>0</v>
      </c>
      <c r="AN193" s="112"/>
      <c r="AO193" s="31">
        <f t="shared" si="330"/>
        <v>0</v>
      </c>
      <c r="AP193" s="33"/>
      <c r="AQ193" s="24"/>
      <c r="AR193" s="84">
        <v>2</v>
      </c>
      <c r="AS193" s="85">
        <f t="shared" si="333"/>
        <v>3.1446540880503146E-3</v>
      </c>
      <c r="AT193" s="35"/>
      <c r="AU193" s="31">
        <f t="shared" si="334"/>
        <v>0</v>
      </c>
      <c r="AV193" s="33">
        <f t="shared" si="242"/>
        <v>0</v>
      </c>
      <c r="AW193" s="24"/>
      <c r="AX193" s="84"/>
      <c r="AY193" s="85"/>
      <c r="AZ193" s="35"/>
      <c r="BA193" s="31"/>
      <c r="BB193" s="33"/>
      <c r="BC193" s="24"/>
      <c r="BD193" s="47"/>
      <c r="BE193" s="88"/>
      <c r="BF193" s="20"/>
      <c r="BG193" s="1"/>
      <c r="BH193" s="2"/>
      <c r="BI193" s="12"/>
      <c r="BJ193" s="77"/>
      <c r="BK193" s="88"/>
      <c r="BL193" s="93"/>
      <c r="BM193" s="1"/>
      <c r="BN193" s="2"/>
    </row>
    <row r="194" spans="1:66" s="149" customFormat="1" ht="12.75" customHeight="1" x14ac:dyDescent="0.2">
      <c r="A194" s="131" t="s">
        <v>62</v>
      </c>
      <c r="B194" s="132">
        <f>SUM(B189:B193)</f>
        <v>11</v>
      </c>
      <c r="C194" s="133">
        <f t="shared" si="285"/>
        <v>2.2267206477732792E-2</v>
      </c>
      <c r="D194" s="134">
        <f>SUM(D189:D193)</f>
        <v>1</v>
      </c>
      <c r="E194" s="135">
        <f t="shared" si="286"/>
        <v>1.0526315789473684E-2</v>
      </c>
      <c r="F194" s="136">
        <f t="shared" ref="F194" si="335">D194/B194</f>
        <v>9.0909090909090912E-2</v>
      </c>
      <c r="G194" s="137"/>
      <c r="H194" s="132">
        <f>SUM(H189:H193)</f>
        <v>12</v>
      </c>
      <c r="I194" s="133">
        <f t="shared" si="299"/>
        <v>2.1466905187835419E-2</v>
      </c>
      <c r="J194" s="134">
        <f>SUM(J189:J193)</f>
        <v>4</v>
      </c>
      <c r="K194" s="135">
        <f t="shared" si="300"/>
        <v>2.9411764705882353E-2</v>
      </c>
      <c r="L194" s="136">
        <f t="shared" ref="L194" si="336">J194/H194</f>
        <v>0.33333333333333331</v>
      </c>
      <c r="M194" s="137"/>
      <c r="N194" s="132">
        <f>SUM(N189:N193)</f>
        <v>17</v>
      </c>
      <c r="O194" s="133">
        <f t="shared" si="319"/>
        <v>2.5563909774436091E-2</v>
      </c>
      <c r="P194" s="134">
        <f>SUM(P189:P193)</f>
        <v>2</v>
      </c>
      <c r="Q194" s="135">
        <f t="shared" si="320"/>
        <v>1.3157894736842105E-2</v>
      </c>
      <c r="R194" s="136">
        <f t="shared" si="249"/>
        <v>0.11764705882352941</v>
      </c>
      <c r="S194" s="137"/>
      <c r="T194" s="132">
        <f>SUM(T189:T193)</f>
        <v>22</v>
      </c>
      <c r="U194" s="133">
        <f t="shared" si="301"/>
        <v>3.4700315457413249E-2</v>
      </c>
      <c r="V194" s="134">
        <f>SUM(V189:V193)</f>
        <v>7</v>
      </c>
      <c r="W194" s="135">
        <f t="shared" si="302"/>
        <v>4.6052631578947366E-2</v>
      </c>
      <c r="X194" s="136">
        <f t="shared" si="250"/>
        <v>0.31818181818181818</v>
      </c>
      <c r="Y194" s="137"/>
      <c r="Z194" s="132">
        <f>SUM(Z189:Z193)</f>
        <v>10</v>
      </c>
      <c r="AA194" s="133">
        <f t="shared" si="325"/>
        <v>1.3869625520110958E-2</v>
      </c>
      <c r="AB194" s="134">
        <f>SUM(AB189:AB193)</f>
        <v>1</v>
      </c>
      <c r="AC194" s="135">
        <f t="shared" si="326"/>
        <v>5.7803468208092483E-3</v>
      </c>
      <c r="AD194" s="136">
        <f t="shared" ref="AD194:AD195" si="337">AB194/Z194</f>
        <v>0.1</v>
      </c>
      <c r="AE194" s="137"/>
      <c r="AF194" s="132">
        <f>SUM(AF189:AF193)</f>
        <v>18</v>
      </c>
      <c r="AG194" s="133">
        <f t="shared" si="327"/>
        <v>2.4691358024691357E-2</v>
      </c>
      <c r="AH194" s="134">
        <f>SUM(AH189:AH193)</f>
        <v>4</v>
      </c>
      <c r="AI194" s="135">
        <f t="shared" si="328"/>
        <v>2.2857142857142857E-2</v>
      </c>
      <c r="AJ194" s="136">
        <f t="shared" si="322"/>
        <v>0.22222222222222221</v>
      </c>
      <c r="AK194" s="137"/>
      <c r="AL194" s="132">
        <f>SUM(AL189:AL193)</f>
        <v>22</v>
      </c>
      <c r="AM194" s="133">
        <f t="shared" si="329"/>
        <v>3.4920634920634921E-2</v>
      </c>
      <c r="AN194" s="134">
        <f>SUM(AN189:AN193)</f>
        <v>6</v>
      </c>
      <c r="AO194" s="135">
        <f t="shared" si="330"/>
        <v>3.8216560509554139E-2</v>
      </c>
      <c r="AP194" s="136">
        <f t="shared" si="241"/>
        <v>0.27272727272727271</v>
      </c>
      <c r="AQ194" s="137"/>
      <c r="AR194" s="132">
        <f>SUM(AR189:AR193)</f>
        <v>16</v>
      </c>
      <c r="AS194" s="133">
        <f t="shared" si="333"/>
        <v>2.5157232704402517E-2</v>
      </c>
      <c r="AT194" s="138">
        <f>SUM(AT189:AT193)</f>
        <v>3</v>
      </c>
      <c r="AU194" s="135">
        <f t="shared" si="334"/>
        <v>2.2556390977443608E-2</v>
      </c>
      <c r="AV194" s="136">
        <f t="shared" si="242"/>
        <v>0.1875</v>
      </c>
      <c r="AW194" s="137"/>
      <c r="AX194" s="132">
        <f>SUM(AX189:AX192)</f>
        <v>13</v>
      </c>
      <c r="AY194" s="133">
        <f>AX194/$AX$261</f>
        <v>2.3172905525846704E-2</v>
      </c>
      <c r="AZ194" s="138">
        <f>SUM(AZ189:AZ192)</f>
        <v>4</v>
      </c>
      <c r="BA194" s="135">
        <f>AZ194/$AZ$261</f>
        <v>3.0769230769230771E-2</v>
      </c>
      <c r="BB194" s="136">
        <f t="shared" si="331"/>
        <v>0.30769230769230771</v>
      </c>
      <c r="BC194" s="137"/>
      <c r="BD194" s="139">
        <f>SUM(BD189:BD192)</f>
        <v>8</v>
      </c>
      <c r="BE194" s="140">
        <f>BD194/$BD$261</f>
        <v>1.6129032258064516E-2</v>
      </c>
      <c r="BF194" s="141">
        <f t="shared" ref="BF194" si="338">SUM(BF184:BF190)</f>
        <v>4</v>
      </c>
      <c r="BG194" s="142">
        <f>BF194/$BF$261</f>
        <v>0.04</v>
      </c>
      <c r="BH194" s="143">
        <f t="shared" ref="BH194:BH195" si="339">BF194/BD194</f>
        <v>0.5</v>
      </c>
      <c r="BI194" s="144"/>
      <c r="BJ194" s="145">
        <f>SUM(BJ189:BJ193)</f>
        <v>12</v>
      </c>
      <c r="BK194" s="146">
        <f>BJ194/$BJ$261</f>
        <v>3.1746031746031744E-2</v>
      </c>
      <c r="BL194" s="147">
        <f>SUM(BL189:BL193)</f>
        <v>1</v>
      </c>
      <c r="BM194" s="148">
        <f>BL194/$BL$261</f>
        <v>1.2345679012345678E-2</v>
      </c>
      <c r="BN194" s="143">
        <f t="shared" ref="BN194" si="340">BL194/BJ194</f>
        <v>8.3333333333333329E-2</v>
      </c>
    </row>
    <row r="195" spans="1:66" ht="12.75" customHeight="1" x14ac:dyDescent="0.2">
      <c r="A195" s="126" t="s">
        <v>19</v>
      </c>
      <c r="B195" s="84">
        <v>1</v>
      </c>
      <c r="C195" s="85">
        <f t="shared" si="285"/>
        <v>2.0242914979757085E-3</v>
      </c>
      <c r="D195" s="112">
        <v>0</v>
      </c>
      <c r="E195" s="31">
        <f t="shared" si="286"/>
        <v>0</v>
      </c>
      <c r="F195" s="33"/>
      <c r="G195" s="24"/>
      <c r="H195" s="84"/>
      <c r="I195" s="85">
        <f t="shared" si="299"/>
        <v>0</v>
      </c>
      <c r="J195" s="112"/>
      <c r="K195" s="31">
        <f t="shared" si="300"/>
        <v>0</v>
      </c>
      <c r="L195" s="33"/>
      <c r="M195" s="24"/>
      <c r="N195" s="84"/>
      <c r="O195" s="85">
        <f t="shared" si="319"/>
        <v>0</v>
      </c>
      <c r="P195" s="112"/>
      <c r="Q195" s="31">
        <f t="shared" si="320"/>
        <v>0</v>
      </c>
      <c r="R195" s="33"/>
      <c r="S195" s="24"/>
      <c r="T195" s="84"/>
      <c r="U195" s="85">
        <f t="shared" si="301"/>
        <v>0</v>
      </c>
      <c r="V195" s="112"/>
      <c r="W195" s="31">
        <f t="shared" si="302"/>
        <v>0</v>
      </c>
      <c r="X195" s="33"/>
      <c r="Y195" s="24"/>
      <c r="Z195" s="84">
        <v>1</v>
      </c>
      <c r="AA195" s="85">
        <f t="shared" si="325"/>
        <v>1.3869625520110957E-3</v>
      </c>
      <c r="AB195" s="112"/>
      <c r="AC195" s="31">
        <f t="shared" si="326"/>
        <v>0</v>
      </c>
      <c r="AD195" s="33">
        <f t="shared" si="337"/>
        <v>0</v>
      </c>
      <c r="AE195" s="24"/>
      <c r="AF195" s="84">
        <v>3</v>
      </c>
      <c r="AG195" s="85">
        <f t="shared" si="327"/>
        <v>4.11522633744856E-3</v>
      </c>
      <c r="AH195" s="112">
        <v>1</v>
      </c>
      <c r="AI195" s="31">
        <f t="shared" si="328"/>
        <v>5.7142857142857143E-3</v>
      </c>
      <c r="AJ195" s="33">
        <f t="shared" ref="AJ195" si="341">AH195/AF195</f>
        <v>0.33333333333333331</v>
      </c>
      <c r="AK195" s="24"/>
      <c r="AL195" s="84">
        <v>2</v>
      </c>
      <c r="AM195" s="85">
        <f t="shared" si="329"/>
        <v>3.1746031746031746E-3</v>
      </c>
      <c r="AN195" s="112">
        <v>2</v>
      </c>
      <c r="AO195" s="31">
        <f t="shared" si="330"/>
        <v>1.2738853503184714E-2</v>
      </c>
      <c r="AP195" s="33">
        <f t="shared" si="241"/>
        <v>1</v>
      </c>
      <c r="AQ195" s="24"/>
      <c r="AR195" s="84"/>
      <c r="AS195" s="85">
        <f t="shared" si="333"/>
        <v>0</v>
      </c>
      <c r="AT195" s="35"/>
      <c r="AU195" s="31">
        <f t="shared" si="334"/>
        <v>0</v>
      </c>
      <c r="AV195" s="33" t="e">
        <f t="shared" si="242"/>
        <v>#DIV/0!</v>
      </c>
      <c r="AW195" s="24"/>
      <c r="AX195" s="84">
        <v>3</v>
      </c>
      <c r="AY195" s="85">
        <f>AX195/$AX$261</f>
        <v>5.3475935828877002E-3</v>
      </c>
      <c r="AZ195" s="35"/>
      <c r="BA195" s="31">
        <f>AZ195/$AZ$261</f>
        <v>0</v>
      </c>
      <c r="BB195" s="33">
        <f t="shared" si="331"/>
        <v>0</v>
      </c>
      <c r="BC195" s="24"/>
      <c r="BD195" s="47">
        <v>4</v>
      </c>
      <c r="BE195" s="88">
        <f>BD195/$BD$261</f>
        <v>8.0645161290322578E-3</v>
      </c>
      <c r="BF195" s="20">
        <v>1</v>
      </c>
      <c r="BG195" s="1">
        <f>BF195/$BF$261</f>
        <v>0.01</v>
      </c>
      <c r="BH195" s="2">
        <f t="shared" si="339"/>
        <v>0.25</v>
      </c>
      <c r="BI195" s="12"/>
      <c r="BJ195" s="77">
        <v>1</v>
      </c>
      <c r="BK195" s="88">
        <f>BJ195/$BJ$261</f>
        <v>2.6455026455026454E-3</v>
      </c>
      <c r="BL195" s="93"/>
      <c r="BM195" s="1">
        <f>BL195/$BL$261</f>
        <v>0</v>
      </c>
      <c r="BN195" s="2">
        <f>BL195/BJ195</f>
        <v>0</v>
      </c>
    </row>
    <row r="196" spans="1:66" ht="12.75" customHeight="1" x14ac:dyDescent="0.2">
      <c r="A196" s="126" t="s">
        <v>156</v>
      </c>
      <c r="B196" s="84"/>
      <c r="C196" s="85">
        <f t="shared" si="285"/>
        <v>0</v>
      </c>
      <c r="D196" s="112"/>
      <c r="E196" s="31">
        <f t="shared" si="286"/>
        <v>0</v>
      </c>
      <c r="F196" s="33"/>
      <c r="G196" s="24"/>
      <c r="H196" s="84"/>
      <c r="I196" s="85">
        <f t="shared" si="299"/>
        <v>0</v>
      </c>
      <c r="J196" s="112"/>
      <c r="K196" s="31">
        <f t="shared" si="300"/>
        <v>0</v>
      </c>
      <c r="L196" s="33"/>
      <c r="M196" s="24"/>
      <c r="N196" s="84"/>
      <c r="O196" s="85">
        <f t="shared" si="319"/>
        <v>0</v>
      </c>
      <c r="P196" s="112"/>
      <c r="Q196" s="31">
        <f t="shared" si="320"/>
        <v>0</v>
      </c>
      <c r="R196" s="33"/>
      <c r="S196" s="24"/>
      <c r="T196" s="84"/>
      <c r="U196" s="85">
        <f t="shared" si="301"/>
        <v>0</v>
      </c>
      <c r="V196" s="112"/>
      <c r="W196" s="31">
        <f t="shared" si="302"/>
        <v>0</v>
      </c>
      <c r="X196" s="33"/>
      <c r="Y196" s="24"/>
      <c r="Z196" s="84"/>
      <c r="AA196" s="85">
        <f t="shared" si="325"/>
        <v>0</v>
      </c>
      <c r="AB196" s="112"/>
      <c r="AC196" s="31">
        <f t="shared" si="326"/>
        <v>0</v>
      </c>
      <c r="AD196" s="33"/>
      <c r="AE196" s="24"/>
      <c r="AF196" s="84"/>
      <c r="AG196" s="85">
        <f t="shared" si="327"/>
        <v>0</v>
      </c>
      <c r="AH196" s="112"/>
      <c r="AI196" s="31">
        <f t="shared" si="328"/>
        <v>0</v>
      </c>
      <c r="AJ196" s="33"/>
      <c r="AK196" s="24"/>
      <c r="AL196" s="84"/>
      <c r="AM196" s="85">
        <f t="shared" si="329"/>
        <v>0</v>
      </c>
      <c r="AN196" s="112"/>
      <c r="AO196" s="31">
        <f t="shared" si="330"/>
        <v>0</v>
      </c>
      <c r="AP196" s="33"/>
      <c r="AQ196" s="24"/>
      <c r="AR196" s="84"/>
      <c r="AS196" s="85">
        <f t="shared" si="333"/>
        <v>0</v>
      </c>
      <c r="AT196" s="35"/>
      <c r="AU196" s="31">
        <f t="shared" si="334"/>
        <v>0</v>
      </c>
      <c r="AV196" s="33" t="e">
        <f t="shared" si="242"/>
        <v>#DIV/0!</v>
      </c>
      <c r="AW196" s="24"/>
      <c r="AX196" s="84">
        <v>1</v>
      </c>
      <c r="AY196" s="85">
        <f>AX196/$AX$261</f>
        <v>1.7825311942959001E-3</v>
      </c>
      <c r="AZ196" s="35"/>
      <c r="BA196" s="31">
        <f>AZ196/$AZ$261</f>
        <v>0</v>
      </c>
      <c r="BB196" s="33">
        <f t="shared" si="331"/>
        <v>0</v>
      </c>
      <c r="BC196" s="24"/>
      <c r="BD196" s="47"/>
      <c r="BE196" s="88"/>
      <c r="BF196" s="20"/>
      <c r="BG196" s="1"/>
      <c r="BH196" s="2"/>
      <c r="BI196" s="12"/>
      <c r="BJ196" s="77">
        <v>2</v>
      </c>
      <c r="BK196" s="88">
        <f>BJ196/$BJ$261</f>
        <v>5.2910052910052907E-3</v>
      </c>
      <c r="BL196" s="93"/>
      <c r="BM196" s="1">
        <f>BL196/$BL$261</f>
        <v>0</v>
      </c>
      <c r="BN196" s="2">
        <f>BL196/BJ196</f>
        <v>0</v>
      </c>
    </row>
    <row r="197" spans="1:66" ht="12.6" customHeight="1" x14ac:dyDescent="0.2">
      <c r="A197" s="126" t="s">
        <v>117</v>
      </c>
      <c r="B197" s="84"/>
      <c r="C197" s="85">
        <f t="shared" si="285"/>
        <v>0</v>
      </c>
      <c r="D197" s="112"/>
      <c r="E197" s="31">
        <f t="shared" si="286"/>
        <v>0</v>
      </c>
      <c r="F197" s="33" t="e">
        <f t="shared" ref="F197" si="342">D197/B197</f>
        <v>#DIV/0!</v>
      </c>
      <c r="G197" s="24"/>
      <c r="H197" s="84"/>
      <c r="I197" s="85">
        <f t="shared" si="299"/>
        <v>0</v>
      </c>
      <c r="J197" s="112"/>
      <c r="K197" s="31">
        <f t="shared" si="300"/>
        <v>0</v>
      </c>
      <c r="L197" s="33" t="e">
        <f t="shared" ref="L197" si="343">J197/H197</f>
        <v>#DIV/0!</v>
      </c>
      <c r="M197" s="24"/>
      <c r="N197" s="84">
        <v>1</v>
      </c>
      <c r="O197" s="85">
        <f t="shared" si="319"/>
        <v>1.5037593984962407E-3</v>
      </c>
      <c r="P197" s="112"/>
      <c r="Q197" s="31">
        <f t="shared" si="320"/>
        <v>0</v>
      </c>
      <c r="R197" s="33">
        <f t="shared" si="249"/>
        <v>0</v>
      </c>
      <c r="S197" s="24"/>
      <c r="T197" s="84"/>
      <c r="U197" s="85">
        <f t="shared" si="301"/>
        <v>0</v>
      </c>
      <c r="V197" s="112"/>
      <c r="W197" s="31">
        <f t="shared" si="302"/>
        <v>0</v>
      </c>
      <c r="X197" s="33"/>
      <c r="Y197" s="24"/>
      <c r="Z197" s="84"/>
      <c r="AA197" s="85">
        <f t="shared" si="325"/>
        <v>0</v>
      </c>
      <c r="AB197" s="112"/>
      <c r="AC197" s="31">
        <f t="shared" si="326"/>
        <v>0</v>
      </c>
      <c r="AD197" s="33"/>
      <c r="AE197" s="24"/>
      <c r="AF197" s="84"/>
      <c r="AG197" s="85">
        <f t="shared" si="327"/>
        <v>0</v>
      </c>
      <c r="AH197" s="112"/>
      <c r="AI197" s="31">
        <f t="shared" si="328"/>
        <v>0</v>
      </c>
      <c r="AJ197" s="33"/>
      <c r="AK197" s="24"/>
      <c r="AL197" s="84"/>
      <c r="AM197" s="85">
        <f t="shared" si="329"/>
        <v>0</v>
      </c>
      <c r="AN197" s="112"/>
      <c r="AO197" s="31">
        <f t="shared" si="330"/>
        <v>0</v>
      </c>
      <c r="AP197" s="33"/>
      <c r="AQ197" s="24"/>
      <c r="AR197" s="84">
        <v>1</v>
      </c>
      <c r="AS197" s="85">
        <f t="shared" si="333"/>
        <v>1.5723270440251573E-3</v>
      </c>
      <c r="AT197" s="35"/>
      <c r="AU197" s="31">
        <f t="shared" si="334"/>
        <v>0</v>
      </c>
      <c r="AV197" s="33">
        <f t="shared" si="242"/>
        <v>0</v>
      </c>
      <c r="AW197" s="24"/>
      <c r="AX197" s="84"/>
      <c r="AY197" s="85"/>
      <c r="AZ197" s="35"/>
      <c r="BA197" s="31"/>
      <c r="BB197" s="33"/>
      <c r="BC197" s="24"/>
      <c r="BD197" s="47"/>
      <c r="BE197" s="88"/>
      <c r="BF197" s="20"/>
      <c r="BG197" s="1"/>
      <c r="BH197" s="2"/>
      <c r="BI197" s="12"/>
      <c r="BJ197" s="77"/>
      <c r="BK197" s="88"/>
      <c r="BL197" s="93"/>
      <c r="BM197" s="1"/>
      <c r="BN197" s="2"/>
    </row>
    <row r="198" spans="1:66" ht="12.75" customHeight="1" x14ac:dyDescent="0.2">
      <c r="A198" s="126" t="s">
        <v>77</v>
      </c>
      <c r="B198" s="84">
        <v>1</v>
      </c>
      <c r="C198" s="85">
        <f t="shared" si="285"/>
        <v>2.0242914979757085E-3</v>
      </c>
      <c r="D198" s="112">
        <v>1</v>
      </c>
      <c r="E198" s="31">
        <f t="shared" si="286"/>
        <v>1.0526315789473684E-2</v>
      </c>
      <c r="F198" s="33"/>
      <c r="G198" s="24"/>
      <c r="H198" s="84"/>
      <c r="I198" s="85">
        <f t="shared" si="299"/>
        <v>0</v>
      </c>
      <c r="J198" s="112"/>
      <c r="K198" s="31">
        <f t="shared" si="300"/>
        <v>0</v>
      </c>
      <c r="L198" s="33"/>
      <c r="M198" s="24"/>
      <c r="N198" s="84"/>
      <c r="O198" s="85">
        <f t="shared" si="319"/>
        <v>0</v>
      </c>
      <c r="P198" s="112"/>
      <c r="Q198" s="31">
        <f t="shared" si="320"/>
        <v>0</v>
      </c>
      <c r="R198" s="33"/>
      <c r="S198" s="24"/>
      <c r="T198" s="84"/>
      <c r="U198" s="85">
        <f t="shared" si="301"/>
        <v>0</v>
      </c>
      <c r="V198" s="112"/>
      <c r="W198" s="31">
        <f t="shared" si="302"/>
        <v>0</v>
      </c>
      <c r="X198" s="33"/>
      <c r="Y198" s="24"/>
      <c r="Z198" s="84"/>
      <c r="AA198" s="85">
        <f t="shared" si="325"/>
        <v>0</v>
      </c>
      <c r="AB198" s="112"/>
      <c r="AC198" s="31">
        <f t="shared" si="326"/>
        <v>0</v>
      </c>
      <c r="AD198" s="33"/>
      <c r="AE198" s="24"/>
      <c r="AF198" s="84">
        <v>2</v>
      </c>
      <c r="AG198" s="85">
        <f t="shared" si="327"/>
        <v>2.7434842249657062E-3</v>
      </c>
      <c r="AH198" s="112">
        <v>1</v>
      </c>
      <c r="AI198" s="31">
        <f t="shared" si="328"/>
        <v>5.7142857142857143E-3</v>
      </c>
      <c r="AJ198" s="33">
        <f t="shared" ref="AJ198" si="344">AH198/AF198</f>
        <v>0.5</v>
      </c>
      <c r="AK198" s="24"/>
      <c r="AL198" s="84">
        <v>1</v>
      </c>
      <c r="AM198" s="85">
        <f t="shared" si="329"/>
        <v>1.5873015873015873E-3</v>
      </c>
      <c r="AN198" s="112"/>
      <c r="AO198" s="31">
        <f t="shared" si="330"/>
        <v>0</v>
      </c>
      <c r="AP198" s="33">
        <f t="shared" si="241"/>
        <v>0</v>
      </c>
      <c r="AQ198" s="24"/>
      <c r="AR198" s="84">
        <v>2</v>
      </c>
      <c r="AS198" s="85">
        <f t="shared" si="333"/>
        <v>3.1446540880503146E-3</v>
      </c>
      <c r="AT198" s="35"/>
      <c r="AU198" s="31">
        <f t="shared" si="334"/>
        <v>0</v>
      </c>
      <c r="AV198" s="33">
        <f t="shared" si="242"/>
        <v>0</v>
      </c>
      <c r="AW198" s="24"/>
      <c r="AX198" s="84">
        <v>1</v>
      </c>
      <c r="AY198" s="85">
        <f>AX198/$AX$261</f>
        <v>1.7825311942959001E-3</v>
      </c>
      <c r="AZ198" s="35">
        <v>1</v>
      </c>
      <c r="BA198" s="31">
        <f>AZ198/$AZ$261</f>
        <v>7.6923076923076927E-3</v>
      </c>
      <c r="BB198" s="33">
        <f t="shared" si="331"/>
        <v>1</v>
      </c>
      <c r="BC198" s="24"/>
      <c r="BD198" s="47">
        <v>2</v>
      </c>
      <c r="BE198" s="88">
        <f>BD198/$BD$261</f>
        <v>4.0322580645161289E-3</v>
      </c>
      <c r="BF198" s="20">
        <v>1</v>
      </c>
      <c r="BG198" s="1">
        <f>BF198/$BF$261</f>
        <v>0.01</v>
      </c>
      <c r="BH198" s="2">
        <f t="shared" ref="BH198:BH204" si="345">BF198/BD198</f>
        <v>0.5</v>
      </c>
      <c r="BI198" s="12"/>
      <c r="BJ198" s="77">
        <v>1</v>
      </c>
      <c r="BK198" s="88">
        <f>BJ198/$BJ$261</f>
        <v>2.6455026455026454E-3</v>
      </c>
      <c r="BL198" s="93"/>
      <c r="BM198" s="1">
        <f>BL198/$BL$261</f>
        <v>0</v>
      </c>
      <c r="BN198" s="2">
        <f>BL198/BJ198</f>
        <v>0</v>
      </c>
    </row>
    <row r="199" spans="1:66" ht="12.75" customHeight="1" x14ac:dyDescent="0.2">
      <c r="A199" s="127" t="s">
        <v>157</v>
      </c>
      <c r="B199" s="84"/>
      <c r="C199" s="85">
        <f t="shared" si="285"/>
        <v>0</v>
      </c>
      <c r="D199" s="112"/>
      <c r="E199" s="31">
        <f t="shared" si="286"/>
        <v>0</v>
      </c>
      <c r="F199" s="33"/>
      <c r="G199" s="24"/>
      <c r="H199" s="84"/>
      <c r="I199" s="85">
        <f t="shared" si="299"/>
        <v>0</v>
      </c>
      <c r="J199" s="112"/>
      <c r="K199" s="31">
        <f t="shared" si="300"/>
        <v>0</v>
      </c>
      <c r="L199" s="33"/>
      <c r="M199" s="24"/>
      <c r="N199" s="84"/>
      <c r="O199" s="85">
        <f t="shared" si="319"/>
        <v>0</v>
      </c>
      <c r="P199" s="112"/>
      <c r="Q199" s="31">
        <f t="shared" si="320"/>
        <v>0</v>
      </c>
      <c r="R199" s="33"/>
      <c r="S199" s="24"/>
      <c r="T199" s="84"/>
      <c r="U199" s="85">
        <f t="shared" si="301"/>
        <v>0</v>
      </c>
      <c r="V199" s="112"/>
      <c r="W199" s="31">
        <f t="shared" si="302"/>
        <v>0</v>
      </c>
      <c r="X199" s="33"/>
      <c r="Y199" s="24"/>
      <c r="Z199" s="84"/>
      <c r="AA199" s="85">
        <f t="shared" si="325"/>
        <v>0</v>
      </c>
      <c r="AB199" s="112"/>
      <c r="AC199" s="31">
        <f t="shared" si="326"/>
        <v>0</v>
      </c>
      <c r="AD199" s="33"/>
      <c r="AE199" s="24"/>
      <c r="AF199" s="84"/>
      <c r="AG199" s="85">
        <f t="shared" si="327"/>
        <v>0</v>
      </c>
      <c r="AH199" s="112"/>
      <c r="AI199" s="31">
        <f t="shared" si="328"/>
        <v>0</v>
      </c>
      <c r="AJ199" s="33"/>
      <c r="AK199" s="24"/>
      <c r="AL199" s="84"/>
      <c r="AM199" s="85">
        <f t="shared" si="329"/>
        <v>0</v>
      </c>
      <c r="AN199" s="112"/>
      <c r="AO199" s="31">
        <f t="shared" si="330"/>
        <v>0</v>
      </c>
      <c r="AP199" s="33"/>
      <c r="AQ199" s="24"/>
      <c r="AR199" s="84"/>
      <c r="AS199" s="85">
        <f t="shared" si="333"/>
        <v>0</v>
      </c>
      <c r="AT199" s="35"/>
      <c r="AU199" s="31">
        <f t="shared" si="334"/>
        <v>0</v>
      </c>
      <c r="AV199" s="33" t="e">
        <f t="shared" si="242"/>
        <v>#DIV/0!</v>
      </c>
      <c r="AW199" s="24"/>
      <c r="AX199" s="84">
        <v>1</v>
      </c>
      <c r="AY199" s="85">
        <f>AX199/$AX$261</f>
        <v>1.7825311942959001E-3</v>
      </c>
      <c r="AZ199" s="35"/>
      <c r="BA199" s="31">
        <f>AZ199/$AZ$261</f>
        <v>0</v>
      </c>
      <c r="BB199" s="33">
        <f t="shared" si="331"/>
        <v>0</v>
      </c>
      <c r="BC199" s="24"/>
      <c r="BD199" s="47"/>
      <c r="BE199" s="88"/>
      <c r="BF199" s="20"/>
      <c r="BG199" s="1"/>
      <c r="BH199" s="2"/>
      <c r="BI199" s="12"/>
      <c r="BJ199" s="77"/>
      <c r="BK199" s="88"/>
      <c r="BL199" s="93"/>
      <c r="BM199" s="1"/>
      <c r="BN199" s="2"/>
    </row>
    <row r="200" spans="1:66" ht="12.75" customHeight="1" x14ac:dyDescent="0.2">
      <c r="A200" s="128" t="s">
        <v>152</v>
      </c>
      <c r="B200" s="84"/>
      <c r="C200" s="85">
        <f t="shared" ref="C200:C231" si="346">B200/$B$261</f>
        <v>0</v>
      </c>
      <c r="D200" s="112"/>
      <c r="E200" s="31">
        <f t="shared" ref="E200:E231" si="347">D200/$D$261</f>
        <v>0</v>
      </c>
      <c r="F200" s="33"/>
      <c r="G200" s="24"/>
      <c r="H200" s="84"/>
      <c r="I200" s="85">
        <f t="shared" si="299"/>
        <v>0</v>
      </c>
      <c r="J200" s="112"/>
      <c r="K200" s="31">
        <f t="shared" si="300"/>
        <v>0</v>
      </c>
      <c r="L200" s="33"/>
      <c r="M200" s="24"/>
      <c r="N200" s="84"/>
      <c r="O200" s="85">
        <f t="shared" si="319"/>
        <v>0</v>
      </c>
      <c r="P200" s="112"/>
      <c r="Q200" s="31">
        <f t="shared" si="320"/>
        <v>0</v>
      </c>
      <c r="R200" s="33"/>
      <c r="S200" s="24"/>
      <c r="T200" s="84"/>
      <c r="U200" s="85">
        <f t="shared" si="301"/>
        <v>0</v>
      </c>
      <c r="V200" s="112"/>
      <c r="W200" s="31">
        <f t="shared" si="302"/>
        <v>0</v>
      </c>
      <c r="X200" s="33"/>
      <c r="Y200" s="24"/>
      <c r="Z200" s="84"/>
      <c r="AA200" s="85">
        <f t="shared" si="325"/>
        <v>0</v>
      </c>
      <c r="AB200" s="112"/>
      <c r="AC200" s="31">
        <f t="shared" si="326"/>
        <v>0</v>
      </c>
      <c r="AD200" s="33"/>
      <c r="AE200" s="24"/>
      <c r="AF200" s="84">
        <v>1</v>
      </c>
      <c r="AG200" s="85">
        <f t="shared" si="327"/>
        <v>1.3717421124828531E-3</v>
      </c>
      <c r="AH200" s="112"/>
      <c r="AI200" s="31">
        <f t="shared" si="328"/>
        <v>0</v>
      </c>
      <c r="AJ200" s="33">
        <f t="shared" ref="AJ200:AJ203" si="348">AH200/AF200</f>
        <v>0</v>
      </c>
      <c r="AK200" s="24"/>
      <c r="AL200" s="84">
        <v>1</v>
      </c>
      <c r="AM200" s="85">
        <f t="shared" si="329"/>
        <v>1.5873015873015873E-3</v>
      </c>
      <c r="AN200" s="112"/>
      <c r="AO200" s="31">
        <f t="shared" si="330"/>
        <v>0</v>
      </c>
      <c r="AP200" s="33">
        <f t="shared" si="241"/>
        <v>0</v>
      </c>
      <c r="AQ200" s="24"/>
      <c r="AR200" s="84"/>
      <c r="AS200" s="85"/>
      <c r="AT200" s="35"/>
      <c r="AU200" s="31"/>
      <c r="AV200" s="33"/>
      <c r="AW200" s="24"/>
      <c r="AX200" s="84"/>
      <c r="AY200" s="85"/>
      <c r="AZ200" s="35"/>
      <c r="BA200" s="31"/>
      <c r="BB200" s="33"/>
      <c r="BC200" s="24"/>
      <c r="BD200" s="47"/>
      <c r="BE200" s="88"/>
      <c r="BF200" s="20"/>
      <c r="BG200" s="1"/>
      <c r="BH200" s="2"/>
      <c r="BI200" s="12"/>
      <c r="BJ200" s="77"/>
      <c r="BK200" s="88"/>
      <c r="BL200" s="93"/>
      <c r="BM200" s="1"/>
      <c r="BN200" s="2"/>
    </row>
    <row r="201" spans="1:66" ht="12.75" customHeight="1" x14ac:dyDescent="0.2">
      <c r="A201" s="128" t="s">
        <v>168</v>
      </c>
      <c r="B201" s="84">
        <v>1</v>
      </c>
      <c r="C201" s="85">
        <f t="shared" si="346"/>
        <v>2.0242914979757085E-3</v>
      </c>
      <c r="D201" s="112">
        <v>0</v>
      </c>
      <c r="E201" s="31">
        <f t="shared" si="347"/>
        <v>0</v>
      </c>
      <c r="F201" s="33">
        <f t="shared" ref="F201" si="349">D201/B201</f>
        <v>0</v>
      </c>
      <c r="G201" s="24"/>
      <c r="H201" s="84">
        <v>1</v>
      </c>
      <c r="I201" s="85">
        <f t="shared" ref="I201:I232" si="350">H201/$H$261</f>
        <v>1.7889087656529517E-3</v>
      </c>
      <c r="J201" s="112">
        <v>1</v>
      </c>
      <c r="K201" s="31">
        <f t="shared" ref="K201:K232" si="351">J201/$J$261</f>
        <v>7.3529411764705881E-3</v>
      </c>
      <c r="L201" s="33">
        <f t="shared" ref="L201" si="352">J201/H201</f>
        <v>1</v>
      </c>
      <c r="M201" s="24"/>
      <c r="N201" s="84">
        <v>2</v>
      </c>
      <c r="O201" s="85">
        <f t="shared" si="319"/>
        <v>3.0075187969924814E-3</v>
      </c>
      <c r="P201" s="112">
        <v>1</v>
      </c>
      <c r="Q201" s="31">
        <f t="shared" si="320"/>
        <v>6.5789473684210523E-3</v>
      </c>
      <c r="R201" s="33">
        <f t="shared" si="249"/>
        <v>0.5</v>
      </c>
      <c r="S201" s="24"/>
      <c r="T201" s="84"/>
      <c r="U201" s="85">
        <f t="shared" ref="U201:U232" si="353">T201/$T$261</f>
        <v>0</v>
      </c>
      <c r="V201" s="112"/>
      <c r="W201" s="31">
        <f t="shared" ref="W201:W232" si="354">V201/$V$261</f>
        <v>0</v>
      </c>
      <c r="X201" s="33"/>
      <c r="Y201" s="24"/>
      <c r="Z201" s="84"/>
      <c r="AA201" s="85"/>
      <c r="AB201" s="112"/>
      <c r="AC201" s="31"/>
      <c r="AD201" s="33"/>
      <c r="AE201" s="24"/>
      <c r="AF201" s="84"/>
      <c r="AG201" s="85"/>
      <c r="AH201" s="112"/>
      <c r="AI201" s="31"/>
      <c r="AJ201" s="33"/>
      <c r="AK201" s="24"/>
      <c r="AL201" s="84"/>
      <c r="AM201" s="85"/>
      <c r="AN201" s="112"/>
      <c r="AO201" s="31"/>
      <c r="AP201" s="33"/>
      <c r="AQ201" s="24"/>
      <c r="AR201" s="84"/>
      <c r="AS201" s="85"/>
      <c r="AT201" s="35"/>
      <c r="AU201" s="31"/>
      <c r="AV201" s="33"/>
      <c r="AW201" s="24"/>
      <c r="AX201" s="84"/>
      <c r="AY201" s="85"/>
      <c r="AZ201" s="35"/>
      <c r="BA201" s="31"/>
      <c r="BB201" s="33"/>
      <c r="BC201" s="24"/>
      <c r="BD201" s="47">
        <v>6</v>
      </c>
      <c r="BE201" s="88"/>
      <c r="BF201" s="20"/>
      <c r="BG201" s="1"/>
      <c r="BH201" s="2"/>
      <c r="BI201" s="12"/>
      <c r="BJ201" s="77"/>
      <c r="BK201" s="88"/>
      <c r="BL201" s="93"/>
      <c r="BM201" s="1"/>
      <c r="BN201" s="2"/>
    </row>
    <row r="202" spans="1:66" ht="12.75" customHeight="1" x14ac:dyDescent="0.2">
      <c r="A202" s="126" t="s">
        <v>20</v>
      </c>
      <c r="B202" s="84">
        <v>4</v>
      </c>
      <c r="C202" s="85">
        <f t="shared" ref="C202:C261" si="355">B202/$B$261</f>
        <v>8.0971659919028341E-3</v>
      </c>
      <c r="D202" s="112">
        <v>1</v>
      </c>
      <c r="E202" s="31">
        <f t="shared" ref="E202:E261" si="356">D202/$D$261</f>
        <v>1.0526315789473684E-2</v>
      </c>
      <c r="F202" s="33"/>
      <c r="G202" s="24"/>
      <c r="H202" s="84">
        <v>2</v>
      </c>
      <c r="I202" s="85">
        <f t="shared" si="350"/>
        <v>3.5778175313059034E-3</v>
      </c>
      <c r="J202" s="112"/>
      <c r="K202" s="31">
        <f t="shared" si="351"/>
        <v>0</v>
      </c>
      <c r="L202" s="33"/>
      <c r="M202" s="24"/>
      <c r="N202" s="84"/>
      <c r="O202" s="85">
        <f t="shared" si="319"/>
        <v>0</v>
      </c>
      <c r="P202" s="112"/>
      <c r="Q202" s="31">
        <f t="shared" si="320"/>
        <v>0</v>
      </c>
      <c r="R202" s="33"/>
      <c r="S202" s="24"/>
      <c r="T202" s="84">
        <v>3</v>
      </c>
      <c r="U202" s="85">
        <f t="shared" si="353"/>
        <v>4.7318611987381704E-3</v>
      </c>
      <c r="V202" s="112">
        <v>1</v>
      </c>
      <c r="W202" s="31">
        <f t="shared" si="354"/>
        <v>6.5789473684210523E-3</v>
      </c>
      <c r="X202" s="33">
        <f t="shared" si="250"/>
        <v>0.33333333333333331</v>
      </c>
      <c r="Y202" s="24"/>
      <c r="Z202" s="84">
        <v>7</v>
      </c>
      <c r="AA202" s="85">
        <f t="shared" ref="AA202:AA212" si="357">Z202/$Z$261</f>
        <v>9.7087378640776691E-3</v>
      </c>
      <c r="AB202" s="112">
        <v>1</v>
      </c>
      <c r="AC202" s="31">
        <f t="shared" ref="AC202:AC212" si="358">AB202/$AB$261</f>
        <v>5.7803468208092483E-3</v>
      </c>
      <c r="AD202" s="33">
        <f t="shared" ref="AD202:AD203" si="359">AB202/Z202</f>
        <v>0.14285714285714285</v>
      </c>
      <c r="AE202" s="24"/>
      <c r="AF202" s="84">
        <v>8</v>
      </c>
      <c r="AG202" s="85">
        <f t="shared" ref="AG202:AG212" si="360">AF202/$AF$261</f>
        <v>1.0973936899862825E-2</v>
      </c>
      <c r="AH202" s="112">
        <v>3</v>
      </c>
      <c r="AI202" s="31">
        <f t="shared" ref="AI202:AI212" si="361">AH202/$AH$261</f>
        <v>1.7142857142857144E-2</v>
      </c>
      <c r="AJ202" s="33">
        <f t="shared" si="348"/>
        <v>0.375</v>
      </c>
      <c r="AK202" s="24"/>
      <c r="AL202" s="84">
        <v>4</v>
      </c>
      <c r="AM202" s="85">
        <f t="shared" ref="AM202:AM211" si="362">AL202/$AL$261</f>
        <v>6.3492063492063492E-3</v>
      </c>
      <c r="AN202" s="112"/>
      <c r="AO202" s="31">
        <f t="shared" ref="AO202:AO211" si="363">AN202/$AN$261</f>
        <v>0</v>
      </c>
      <c r="AP202" s="33">
        <f t="shared" si="241"/>
        <v>0</v>
      </c>
      <c r="AQ202" s="24"/>
      <c r="AR202" s="84">
        <v>2</v>
      </c>
      <c r="AS202" s="85">
        <f t="shared" ref="AS202:AS211" si="364">AR202/$AR$261</f>
        <v>3.1446540880503146E-3</v>
      </c>
      <c r="AT202" s="35">
        <v>1</v>
      </c>
      <c r="AU202" s="31">
        <f t="shared" ref="AU202:AU211" si="365">AT202/$AT$261</f>
        <v>7.5187969924812026E-3</v>
      </c>
      <c r="AV202" s="33">
        <f t="shared" si="242"/>
        <v>0.5</v>
      </c>
      <c r="AW202" s="24"/>
      <c r="AX202" s="84">
        <v>5</v>
      </c>
      <c r="AY202" s="85">
        <f>AX202/$AX$261</f>
        <v>8.9126559714795012E-3</v>
      </c>
      <c r="AZ202" s="35">
        <v>2</v>
      </c>
      <c r="BA202" s="31">
        <f>AZ202/$AZ$261</f>
        <v>1.5384615384615385E-2</v>
      </c>
      <c r="BB202" s="33">
        <f t="shared" si="331"/>
        <v>0.4</v>
      </c>
      <c r="BC202" s="24"/>
      <c r="BD202" s="47"/>
      <c r="BE202" s="88">
        <f>BD202/$BD$261</f>
        <v>0</v>
      </c>
      <c r="BF202" s="20"/>
      <c r="BG202" s="1">
        <f>BF202/$BF$261</f>
        <v>0</v>
      </c>
      <c r="BH202" s="2" t="e">
        <f t="shared" si="345"/>
        <v>#DIV/0!</v>
      </c>
      <c r="BI202" s="12"/>
      <c r="BJ202" s="78"/>
      <c r="BK202" s="97"/>
      <c r="BL202" s="39"/>
      <c r="BM202" s="1"/>
      <c r="BN202" s="15"/>
    </row>
    <row r="203" spans="1:66" ht="12.75" customHeight="1" x14ac:dyDescent="0.2">
      <c r="A203" s="126" t="s">
        <v>42</v>
      </c>
      <c r="B203" s="84"/>
      <c r="C203" s="85">
        <f t="shared" si="355"/>
        <v>0</v>
      </c>
      <c r="D203" s="112"/>
      <c r="E203" s="31">
        <f t="shared" si="356"/>
        <v>0</v>
      </c>
      <c r="F203" s="33" t="e">
        <f t="shared" ref="F203" si="366">D203/B203</f>
        <v>#DIV/0!</v>
      </c>
      <c r="G203" s="24"/>
      <c r="H203" s="84">
        <v>3</v>
      </c>
      <c r="I203" s="85">
        <f t="shared" si="350"/>
        <v>5.3667262969588547E-3</v>
      </c>
      <c r="J203" s="112">
        <v>1</v>
      </c>
      <c r="K203" s="31">
        <f t="shared" si="351"/>
        <v>7.3529411764705881E-3</v>
      </c>
      <c r="L203" s="33">
        <f t="shared" ref="L203" si="367">J203/H203</f>
        <v>0.33333333333333331</v>
      </c>
      <c r="M203" s="24"/>
      <c r="N203" s="84">
        <v>3</v>
      </c>
      <c r="O203" s="85">
        <f t="shared" si="319"/>
        <v>4.5112781954887221E-3</v>
      </c>
      <c r="P203" s="112">
        <v>2</v>
      </c>
      <c r="Q203" s="31">
        <f t="shared" si="320"/>
        <v>1.3157894736842105E-2</v>
      </c>
      <c r="R203" s="33">
        <f t="shared" si="249"/>
        <v>0.66666666666666663</v>
      </c>
      <c r="S203" s="24"/>
      <c r="T203" s="84">
        <v>2</v>
      </c>
      <c r="U203" s="85">
        <f t="shared" si="353"/>
        <v>3.1545741324921135E-3</v>
      </c>
      <c r="V203" s="112">
        <v>2</v>
      </c>
      <c r="W203" s="31">
        <f t="shared" si="354"/>
        <v>1.3157894736842105E-2</v>
      </c>
      <c r="X203" s="33">
        <f t="shared" ref="X203:X261" si="368">V203/T203</f>
        <v>1</v>
      </c>
      <c r="Y203" s="24"/>
      <c r="Z203" s="84">
        <v>5</v>
      </c>
      <c r="AA203" s="85">
        <f t="shared" si="357"/>
        <v>6.9348127600554789E-3</v>
      </c>
      <c r="AB203" s="112">
        <v>1</v>
      </c>
      <c r="AC203" s="31">
        <f t="shared" si="358"/>
        <v>5.7803468208092483E-3</v>
      </c>
      <c r="AD203" s="33">
        <f t="shared" si="359"/>
        <v>0.2</v>
      </c>
      <c r="AE203" s="24"/>
      <c r="AF203" s="84">
        <v>2</v>
      </c>
      <c r="AG203" s="85">
        <f t="shared" si="360"/>
        <v>2.7434842249657062E-3</v>
      </c>
      <c r="AH203" s="112"/>
      <c r="AI203" s="31">
        <f t="shared" si="361"/>
        <v>0</v>
      </c>
      <c r="AJ203" s="33">
        <f t="shared" si="348"/>
        <v>0</v>
      </c>
      <c r="AK203" s="24"/>
      <c r="AL203" s="84">
        <v>1</v>
      </c>
      <c r="AM203" s="85">
        <f t="shared" si="362"/>
        <v>1.5873015873015873E-3</v>
      </c>
      <c r="AN203" s="112"/>
      <c r="AO203" s="31">
        <f t="shared" si="363"/>
        <v>0</v>
      </c>
      <c r="AP203" s="33">
        <f t="shared" si="241"/>
        <v>0</v>
      </c>
      <c r="AQ203" s="24"/>
      <c r="AR203" s="84">
        <v>6</v>
      </c>
      <c r="AS203" s="85">
        <f t="shared" si="364"/>
        <v>9.433962264150943E-3</v>
      </c>
      <c r="AT203" s="35">
        <v>2</v>
      </c>
      <c r="AU203" s="31">
        <f t="shared" si="365"/>
        <v>1.5037593984962405E-2</v>
      </c>
      <c r="AV203" s="33">
        <f t="shared" si="242"/>
        <v>0.33333333333333331</v>
      </c>
      <c r="AW203" s="24"/>
      <c r="AX203" s="84">
        <v>2</v>
      </c>
      <c r="AY203" s="85">
        <f>AX203/$AX$261</f>
        <v>3.5650623885918001E-3</v>
      </c>
      <c r="AZ203" s="35">
        <v>1</v>
      </c>
      <c r="BA203" s="31">
        <f>AZ203/$AZ$261</f>
        <v>7.6923076923076927E-3</v>
      </c>
      <c r="BB203" s="33">
        <f t="shared" si="331"/>
        <v>0.5</v>
      </c>
      <c r="BC203" s="24"/>
      <c r="BD203" s="47">
        <v>5</v>
      </c>
      <c r="BE203" s="88">
        <f>BD203/$BD$261</f>
        <v>1.0080645161290322E-2</v>
      </c>
      <c r="BF203" s="39"/>
      <c r="BG203" s="1">
        <f>BF203/$BF$261</f>
        <v>0</v>
      </c>
      <c r="BH203" s="2">
        <f t="shared" si="345"/>
        <v>0</v>
      </c>
      <c r="BI203" s="12"/>
      <c r="BJ203" s="77">
        <v>4</v>
      </c>
      <c r="BK203" s="88">
        <f>BJ203/$BJ$261</f>
        <v>1.0582010582010581E-2</v>
      </c>
      <c r="BL203" s="93">
        <v>1</v>
      </c>
      <c r="BM203" s="1">
        <f>BL203/$BL$261</f>
        <v>1.2345679012345678E-2</v>
      </c>
      <c r="BN203" s="2">
        <f>BL203/BJ203</f>
        <v>0.25</v>
      </c>
    </row>
    <row r="204" spans="1:66" ht="12.75" customHeight="1" x14ac:dyDescent="0.2">
      <c r="A204" s="126" t="s">
        <v>158</v>
      </c>
      <c r="B204" s="84"/>
      <c r="C204" s="85">
        <f t="shared" si="355"/>
        <v>0</v>
      </c>
      <c r="D204" s="112"/>
      <c r="E204" s="31">
        <f t="shared" si="356"/>
        <v>0</v>
      </c>
      <c r="F204" s="33"/>
      <c r="G204" s="24"/>
      <c r="H204" s="84"/>
      <c r="I204" s="85">
        <f t="shared" si="350"/>
        <v>0</v>
      </c>
      <c r="J204" s="112"/>
      <c r="K204" s="31">
        <f t="shared" si="351"/>
        <v>0</v>
      </c>
      <c r="L204" s="33"/>
      <c r="M204" s="24"/>
      <c r="N204" s="84"/>
      <c r="O204" s="85">
        <f t="shared" si="319"/>
        <v>0</v>
      </c>
      <c r="P204" s="112"/>
      <c r="Q204" s="31">
        <f t="shared" si="320"/>
        <v>0</v>
      </c>
      <c r="R204" s="33"/>
      <c r="S204" s="24"/>
      <c r="T204" s="84"/>
      <c r="U204" s="85">
        <f t="shared" si="353"/>
        <v>0</v>
      </c>
      <c r="V204" s="112"/>
      <c r="W204" s="31">
        <f t="shared" si="354"/>
        <v>0</v>
      </c>
      <c r="X204" s="33"/>
      <c r="Y204" s="24"/>
      <c r="Z204" s="84"/>
      <c r="AA204" s="85">
        <f t="shared" si="357"/>
        <v>0</v>
      </c>
      <c r="AB204" s="112"/>
      <c r="AC204" s="31">
        <f t="shared" si="358"/>
        <v>0</v>
      </c>
      <c r="AD204" s="33"/>
      <c r="AE204" s="24"/>
      <c r="AF204" s="84"/>
      <c r="AG204" s="85">
        <f t="shared" si="360"/>
        <v>0</v>
      </c>
      <c r="AH204" s="112"/>
      <c r="AI204" s="31">
        <f t="shared" si="361"/>
        <v>0</v>
      </c>
      <c r="AJ204" s="33"/>
      <c r="AK204" s="24"/>
      <c r="AL204" s="84"/>
      <c r="AM204" s="85">
        <f t="shared" si="362"/>
        <v>0</v>
      </c>
      <c r="AN204" s="112"/>
      <c r="AO204" s="31">
        <f t="shared" si="363"/>
        <v>0</v>
      </c>
      <c r="AP204" s="33"/>
      <c r="AQ204" s="24"/>
      <c r="AR204" s="84">
        <v>4</v>
      </c>
      <c r="AS204" s="85">
        <f t="shared" si="364"/>
        <v>6.2893081761006293E-3</v>
      </c>
      <c r="AT204" s="35">
        <v>1</v>
      </c>
      <c r="AU204" s="31">
        <f t="shared" si="365"/>
        <v>7.5187969924812026E-3</v>
      </c>
      <c r="AV204" s="33">
        <f t="shared" si="242"/>
        <v>0.25</v>
      </c>
      <c r="AW204" s="24"/>
      <c r="AX204" s="84">
        <v>1</v>
      </c>
      <c r="AY204" s="85">
        <f>AX204/$AX$261</f>
        <v>1.7825311942959001E-3</v>
      </c>
      <c r="AZ204" s="35"/>
      <c r="BA204" s="31">
        <f>AZ204/$AZ$261</f>
        <v>0</v>
      </c>
      <c r="BB204" s="33">
        <f t="shared" si="331"/>
        <v>0</v>
      </c>
      <c r="BC204" s="24"/>
      <c r="BD204" s="47">
        <v>5</v>
      </c>
      <c r="BE204" s="88">
        <f>BD204/$BD$261</f>
        <v>1.0080645161290322E-2</v>
      </c>
      <c r="BF204" s="39">
        <v>1</v>
      </c>
      <c r="BG204" s="1">
        <f>BF204/$BF$261</f>
        <v>0.01</v>
      </c>
      <c r="BH204" s="2">
        <f t="shared" si="345"/>
        <v>0.2</v>
      </c>
      <c r="BI204" s="12"/>
      <c r="BJ204" s="77">
        <v>1</v>
      </c>
      <c r="BK204" s="88">
        <f>BJ204/$BJ$261</f>
        <v>2.6455026455026454E-3</v>
      </c>
      <c r="BL204" s="93"/>
      <c r="BM204" s="1">
        <f>BL204/$BL$261</f>
        <v>0</v>
      </c>
      <c r="BN204" s="2">
        <f>BL204/BJ204</f>
        <v>0</v>
      </c>
    </row>
    <row r="205" spans="1:66" ht="12.75" customHeight="1" x14ac:dyDescent="0.2">
      <c r="A205" s="126" t="s">
        <v>159</v>
      </c>
      <c r="B205" s="84">
        <v>2</v>
      </c>
      <c r="C205" s="85">
        <f t="shared" si="355"/>
        <v>4.048582995951417E-3</v>
      </c>
      <c r="D205" s="112">
        <v>1</v>
      </c>
      <c r="E205" s="31">
        <f t="shared" si="356"/>
        <v>1.0526315789473684E-2</v>
      </c>
      <c r="F205" s="33">
        <f t="shared" ref="F205" si="369">D205/B205</f>
        <v>0.5</v>
      </c>
      <c r="G205" s="24"/>
      <c r="H205" s="84">
        <v>2</v>
      </c>
      <c r="I205" s="85">
        <f t="shared" si="350"/>
        <v>3.5778175313059034E-3</v>
      </c>
      <c r="J205" s="112">
        <v>1</v>
      </c>
      <c r="K205" s="31">
        <f t="shared" si="351"/>
        <v>7.3529411764705881E-3</v>
      </c>
      <c r="L205" s="33">
        <f t="shared" ref="L205" si="370">J205/H205</f>
        <v>0.5</v>
      </c>
      <c r="M205" s="24"/>
      <c r="N205" s="84">
        <v>2</v>
      </c>
      <c r="O205" s="85">
        <f t="shared" si="319"/>
        <v>3.0075187969924814E-3</v>
      </c>
      <c r="P205" s="112">
        <v>1</v>
      </c>
      <c r="Q205" s="31">
        <f t="shared" si="320"/>
        <v>6.5789473684210523E-3</v>
      </c>
      <c r="R205" s="33">
        <f t="shared" ref="R205:R261" si="371">P205/N205</f>
        <v>0.5</v>
      </c>
      <c r="S205" s="24"/>
      <c r="T205" s="84">
        <v>4</v>
      </c>
      <c r="U205" s="85">
        <f t="shared" si="353"/>
        <v>6.3091482649842269E-3</v>
      </c>
      <c r="V205" s="112">
        <v>1</v>
      </c>
      <c r="W205" s="31">
        <f t="shared" si="354"/>
        <v>6.5789473684210523E-3</v>
      </c>
      <c r="X205" s="33">
        <f t="shared" si="368"/>
        <v>0.25</v>
      </c>
      <c r="Y205" s="24"/>
      <c r="Z205" s="84">
        <v>4</v>
      </c>
      <c r="AA205" s="85">
        <f t="shared" si="357"/>
        <v>5.5478502080443829E-3</v>
      </c>
      <c r="AB205" s="112">
        <v>2</v>
      </c>
      <c r="AC205" s="31">
        <f t="shared" si="358"/>
        <v>1.1560693641618497E-2</v>
      </c>
      <c r="AD205" s="33">
        <f t="shared" ref="AD205" si="372">AB205/Z205</f>
        <v>0.5</v>
      </c>
      <c r="AE205" s="24"/>
      <c r="AF205" s="84">
        <v>4</v>
      </c>
      <c r="AG205" s="85">
        <f t="shared" si="360"/>
        <v>5.4869684499314125E-3</v>
      </c>
      <c r="AH205" s="112"/>
      <c r="AI205" s="31">
        <f t="shared" si="361"/>
        <v>0</v>
      </c>
      <c r="AJ205" s="33">
        <f t="shared" ref="AJ205:AJ207" si="373">AH205/AF205</f>
        <v>0</v>
      </c>
      <c r="AK205" s="24"/>
      <c r="AL205" s="84">
        <v>6</v>
      </c>
      <c r="AM205" s="85">
        <f t="shared" si="362"/>
        <v>9.5238095238095247E-3</v>
      </c>
      <c r="AN205" s="112">
        <v>2</v>
      </c>
      <c r="AO205" s="31">
        <f t="shared" si="363"/>
        <v>1.2738853503184714E-2</v>
      </c>
      <c r="AP205" s="33">
        <f t="shared" si="241"/>
        <v>0.33333333333333331</v>
      </c>
      <c r="AQ205" s="24"/>
      <c r="AR205" s="84">
        <v>3</v>
      </c>
      <c r="AS205" s="85">
        <f t="shared" si="364"/>
        <v>4.7169811320754715E-3</v>
      </c>
      <c r="AT205" s="35"/>
      <c r="AU205" s="31">
        <f t="shared" si="365"/>
        <v>0</v>
      </c>
      <c r="AV205" s="33">
        <f t="shared" si="242"/>
        <v>0</v>
      </c>
      <c r="AW205" s="24"/>
      <c r="AX205" s="84"/>
      <c r="AY205" s="85"/>
      <c r="AZ205" s="35"/>
      <c r="BA205" s="31"/>
      <c r="BB205" s="33"/>
      <c r="BC205" s="24"/>
      <c r="BD205" s="47"/>
      <c r="BE205" s="88"/>
      <c r="BF205" s="39"/>
      <c r="BG205" s="1"/>
      <c r="BH205" s="2"/>
      <c r="BI205" s="12"/>
      <c r="BJ205" s="77"/>
      <c r="BK205" s="88"/>
      <c r="BL205" s="93"/>
      <c r="BM205" s="1"/>
      <c r="BN205" s="2"/>
    </row>
    <row r="206" spans="1:66" ht="12.75" customHeight="1" x14ac:dyDescent="0.2">
      <c r="A206" s="126" t="s">
        <v>85</v>
      </c>
      <c r="B206" s="84"/>
      <c r="C206" s="85">
        <f t="shared" si="355"/>
        <v>0</v>
      </c>
      <c r="D206" s="112"/>
      <c r="E206" s="31">
        <f t="shared" si="356"/>
        <v>0</v>
      </c>
      <c r="F206" s="33"/>
      <c r="G206" s="24"/>
      <c r="H206" s="84"/>
      <c r="I206" s="85">
        <f t="shared" si="350"/>
        <v>0</v>
      </c>
      <c r="J206" s="112"/>
      <c r="K206" s="31">
        <f t="shared" si="351"/>
        <v>0</v>
      </c>
      <c r="L206" s="33"/>
      <c r="M206" s="24"/>
      <c r="N206" s="84"/>
      <c r="O206" s="85">
        <f t="shared" si="319"/>
        <v>0</v>
      </c>
      <c r="P206" s="112"/>
      <c r="Q206" s="31">
        <f t="shared" si="320"/>
        <v>0</v>
      </c>
      <c r="R206" s="33"/>
      <c r="S206" s="24"/>
      <c r="T206" s="84"/>
      <c r="U206" s="85">
        <f t="shared" si="353"/>
        <v>0</v>
      </c>
      <c r="V206" s="112"/>
      <c r="W206" s="31">
        <f t="shared" si="354"/>
        <v>0</v>
      </c>
      <c r="X206" s="33"/>
      <c r="Y206" s="24"/>
      <c r="Z206" s="84"/>
      <c r="AA206" s="85">
        <f t="shared" si="357"/>
        <v>0</v>
      </c>
      <c r="AB206" s="112"/>
      <c r="AC206" s="31">
        <f t="shared" si="358"/>
        <v>0</v>
      </c>
      <c r="AD206" s="33"/>
      <c r="AE206" s="24"/>
      <c r="AF206" s="84"/>
      <c r="AG206" s="85">
        <f t="shared" si="360"/>
        <v>0</v>
      </c>
      <c r="AH206" s="112"/>
      <c r="AI206" s="31">
        <f t="shared" si="361"/>
        <v>0</v>
      </c>
      <c r="AJ206" s="33"/>
      <c r="AK206" s="24"/>
      <c r="AL206" s="84"/>
      <c r="AM206" s="85">
        <f t="shared" si="362"/>
        <v>0</v>
      </c>
      <c r="AN206" s="112"/>
      <c r="AO206" s="31">
        <f t="shared" si="363"/>
        <v>0</v>
      </c>
      <c r="AP206" s="33"/>
      <c r="AQ206" s="24"/>
      <c r="AR206" s="84"/>
      <c r="AS206" s="85">
        <f t="shared" si="364"/>
        <v>0</v>
      </c>
      <c r="AT206" s="35"/>
      <c r="AU206" s="31">
        <f t="shared" si="365"/>
        <v>0</v>
      </c>
      <c r="AV206" s="33" t="e">
        <f t="shared" si="242"/>
        <v>#DIV/0!</v>
      </c>
      <c r="AW206" s="24"/>
      <c r="AX206" s="84"/>
      <c r="AY206" s="85"/>
      <c r="AZ206" s="35"/>
      <c r="BA206" s="31"/>
      <c r="BB206" s="33"/>
      <c r="BC206" s="24"/>
      <c r="BD206" s="47"/>
      <c r="BE206" s="88"/>
      <c r="BF206" s="39"/>
      <c r="BG206" s="1"/>
      <c r="BH206" s="2"/>
      <c r="BI206" s="12"/>
      <c r="BJ206" s="77">
        <v>1</v>
      </c>
      <c r="BK206" s="88">
        <f>BJ206/$BJ$261</f>
        <v>2.6455026455026454E-3</v>
      </c>
      <c r="BL206" s="93">
        <v>1</v>
      </c>
      <c r="BM206" s="1">
        <f>BL206/$BL$261</f>
        <v>1.2345679012345678E-2</v>
      </c>
      <c r="BN206" s="2">
        <f>BL206/BJ206</f>
        <v>1</v>
      </c>
    </row>
    <row r="207" spans="1:66" s="149" customFormat="1" ht="12.75" customHeight="1" x14ac:dyDescent="0.2">
      <c r="A207" s="131" t="s">
        <v>63</v>
      </c>
      <c r="B207" s="132">
        <f>SUM(B195:B206)</f>
        <v>9</v>
      </c>
      <c r="C207" s="133">
        <f t="shared" si="355"/>
        <v>1.8218623481781375E-2</v>
      </c>
      <c r="D207" s="134">
        <f>SUM(D195:D206)</f>
        <v>3</v>
      </c>
      <c r="E207" s="135">
        <f t="shared" si="356"/>
        <v>3.1578947368421054E-2</v>
      </c>
      <c r="F207" s="136">
        <f t="shared" ref="F207" si="374">D207/B207</f>
        <v>0.33333333333333331</v>
      </c>
      <c r="G207" s="137"/>
      <c r="H207" s="132">
        <f>SUM(H195:H206)</f>
        <v>8</v>
      </c>
      <c r="I207" s="133">
        <f t="shared" si="350"/>
        <v>1.4311270125223614E-2</v>
      </c>
      <c r="J207" s="134">
        <f>SUM(J195:J206)</f>
        <v>3</v>
      </c>
      <c r="K207" s="135">
        <f t="shared" si="351"/>
        <v>2.2058823529411766E-2</v>
      </c>
      <c r="L207" s="136">
        <f t="shared" ref="L207" si="375">J207/H207</f>
        <v>0.375</v>
      </c>
      <c r="M207" s="137"/>
      <c r="N207" s="132">
        <f>SUM(N195:N206)</f>
        <v>8</v>
      </c>
      <c r="O207" s="133">
        <f t="shared" si="319"/>
        <v>1.2030075187969926E-2</v>
      </c>
      <c r="P207" s="134">
        <f>SUM(P195:P206)</f>
        <v>4</v>
      </c>
      <c r="Q207" s="135">
        <f t="shared" si="320"/>
        <v>2.6315789473684209E-2</v>
      </c>
      <c r="R207" s="136">
        <f t="shared" si="371"/>
        <v>0.5</v>
      </c>
      <c r="S207" s="137"/>
      <c r="T207" s="132">
        <f>SUM(T195:T206)</f>
        <v>9</v>
      </c>
      <c r="U207" s="133">
        <f t="shared" si="353"/>
        <v>1.4195583596214511E-2</v>
      </c>
      <c r="V207" s="134">
        <f>SUM(V195:V206)</f>
        <v>4</v>
      </c>
      <c r="W207" s="135">
        <f t="shared" si="354"/>
        <v>2.6315789473684209E-2</v>
      </c>
      <c r="X207" s="136">
        <f t="shared" si="368"/>
        <v>0.44444444444444442</v>
      </c>
      <c r="Y207" s="137"/>
      <c r="Z207" s="132">
        <f>SUM(Z195:Z206)</f>
        <v>17</v>
      </c>
      <c r="AA207" s="133">
        <f t="shared" si="357"/>
        <v>2.3578363384188627E-2</v>
      </c>
      <c r="AB207" s="134">
        <f>SUM(AB195:AB206)</f>
        <v>4</v>
      </c>
      <c r="AC207" s="135">
        <f t="shared" si="358"/>
        <v>2.3121387283236993E-2</v>
      </c>
      <c r="AD207" s="136">
        <f t="shared" ref="AD207:AD210" si="376">AB207/Z207</f>
        <v>0.23529411764705882</v>
      </c>
      <c r="AE207" s="137"/>
      <c r="AF207" s="132">
        <f>SUM(AF195:AF206)</f>
        <v>20</v>
      </c>
      <c r="AG207" s="133">
        <f t="shared" si="360"/>
        <v>2.7434842249657063E-2</v>
      </c>
      <c r="AH207" s="134">
        <f>SUM(AH195:AH206)</f>
        <v>5</v>
      </c>
      <c r="AI207" s="135">
        <f t="shared" si="361"/>
        <v>2.8571428571428571E-2</v>
      </c>
      <c r="AJ207" s="136">
        <f t="shared" si="373"/>
        <v>0.25</v>
      </c>
      <c r="AK207" s="137"/>
      <c r="AL207" s="132">
        <f>SUM(AL195:AL206)</f>
        <v>15</v>
      </c>
      <c r="AM207" s="133">
        <f t="shared" si="362"/>
        <v>2.3809523809523808E-2</v>
      </c>
      <c r="AN207" s="134">
        <f>SUM(AN195:AN206)</f>
        <v>4</v>
      </c>
      <c r="AO207" s="135">
        <f t="shared" si="363"/>
        <v>2.5477707006369428E-2</v>
      </c>
      <c r="AP207" s="136">
        <f t="shared" si="241"/>
        <v>0.26666666666666666</v>
      </c>
      <c r="AQ207" s="137"/>
      <c r="AR207" s="132">
        <f>SUM(AR195:AR206)</f>
        <v>18</v>
      </c>
      <c r="AS207" s="133">
        <f t="shared" si="364"/>
        <v>2.8301886792452831E-2</v>
      </c>
      <c r="AT207" s="138">
        <f>SUM(AT195:AT206)</f>
        <v>4</v>
      </c>
      <c r="AU207" s="135">
        <f t="shared" si="365"/>
        <v>3.007518796992481E-2</v>
      </c>
      <c r="AV207" s="136">
        <f t="shared" si="242"/>
        <v>0.22222222222222221</v>
      </c>
      <c r="AW207" s="137"/>
      <c r="AX207" s="132">
        <f>SUM(AX195:AX206)</f>
        <v>14</v>
      </c>
      <c r="AY207" s="133">
        <f>AX207/$AX$261</f>
        <v>2.4955436720142603E-2</v>
      </c>
      <c r="AZ207" s="138">
        <f>SUM(AZ195:AZ206)</f>
        <v>4</v>
      </c>
      <c r="BA207" s="135">
        <f>AZ207/$AZ$261</f>
        <v>3.0769230769230771E-2</v>
      </c>
      <c r="BB207" s="136">
        <f t="shared" si="331"/>
        <v>0.2857142857142857</v>
      </c>
      <c r="BC207" s="137"/>
      <c r="BD207" s="139">
        <f>SUM(BD195:BD206)</f>
        <v>22</v>
      </c>
      <c r="BE207" s="140">
        <f>BD207/$BD$261</f>
        <v>4.4354838709677422E-2</v>
      </c>
      <c r="BF207" s="147">
        <f>SUM(BF195:BF204)</f>
        <v>3</v>
      </c>
      <c r="BG207" s="142">
        <f>BF207/$BF$261</f>
        <v>0.03</v>
      </c>
      <c r="BH207" s="143">
        <f t="shared" ref="BH207" si="377">BF207/BD207</f>
        <v>0.13636363636363635</v>
      </c>
      <c r="BI207" s="144"/>
      <c r="BJ207" s="145">
        <f>SUM(BJ195:BJ206)</f>
        <v>10</v>
      </c>
      <c r="BK207" s="146">
        <f>BJ207/$BJ$261</f>
        <v>2.6455026455026454E-2</v>
      </c>
      <c r="BL207" s="147">
        <f>SUM(BL195:BL206)</f>
        <v>2</v>
      </c>
      <c r="BM207" s="148">
        <f>BL207/$BL$261</f>
        <v>2.4691358024691357E-2</v>
      </c>
      <c r="BN207" s="143">
        <f t="shared" ref="BN207" si="378">BL207/BJ207</f>
        <v>0.2</v>
      </c>
    </row>
    <row r="208" spans="1:66" ht="12.75" customHeight="1" x14ac:dyDescent="0.2">
      <c r="A208" s="126" t="s">
        <v>21</v>
      </c>
      <c r="B208" s="84"/>
      <c r="C208" s="85">
        <f t="shared" si="355"/>
        <v>0</v>
      </c>
      <c r="D208" s="112"/>
      <c r="E208" s="31">
        <f t="shared" si="356"/>
        <v>0</v>
      </c>
      <c r="F208" s="33"/>
      <c r="G208" s="24"/>
      <c r="H208" s="84"/>
      <c r="I208" s="85">
        <f t="shared" si="350"/>
        <v>0</v>
      </c>
      <c r="J208" s="112"/>
      <c r="K208" s="31">
        <f t="shared" si="351"/>
        <v>0</v>
      </c>
      <c r="L208" s="33"/>
      <c r="M208" s="24"/>
      <c r="N208" s="84"/>
      <c r="O208" s="85">
        <f t="shared" si="319"/>
        <v>0</v>
      </c>
      <c r="P208" s="112"/>
      <c r="Q208" s="31">
        <f t="shared" si="320"/>
        <v>0</v>
      </c>
      <c r="R208" s="33"/>
      <c r="S208" s="24"/>
      <c r="T208" s="84"/>
      <c r="U208" s="85">
        <f t="shared" si="353"/>
        <v>0</v>
      </c>
      <c r="V208" s="112"/>
      <c r="W208" s="31">
        <f t="shared" si="354"/>
        <v>0</v>
      </c>
      <c r="X208" s="33"/>
      <c r="Y208" s="24"/>
      <c r="Z208" s="84">
        <v>3</v>
      </c>
      <c r="AA208" s="85">
        <f t="shared" si="357"/>
        <v>4.160887656033287E-3</v>
      </c>
      <c r="AB208" s="112">
        <v>1</v>
      </c>
      <c r="AC208" s="31">
        <f t="shared" si="358"/>
        <v>5.7803468208092483E-3</v>
      </c>
      <c r="AD208" s="33">
        <f t="shared" si="376"/>
        <v>0.33333333333333331</v>
      </c>
      <c r="AE208" s="24"/>
      <c r="AF208" s="84">
        <v>3</v>
      </c>
      <c r="AG208" s="85">
        <f t="shared" si="360"/>
        <v>4.11522633744856E-3</v>
      </c>
      <c r="AH208" s="112">
        <v>2</v>
      </c>
      <c r="AI208" s="31">
        <f t="shared" si="361"/>
        <v>1.1428571428571429E-2</v>
      </c>
      <c r="AJ208" s="33">
        <f t="shared" ref="AJ208:AJ214" si="379">AH208/AF208</f>
        <v>0.66666666666666663</v>
      </c>
      <c r="AK208" s="24"/>
      <c r="AL208" s="84">
        <v>3</v>
      </c>
      <c r="AM208" s="85">
        <f t="shared" si="362"/>
        <v>4.7619047619047623E-3</v>
      </c>
      <c r="AN208" s="112">
        <v>1</v>
      </c>
      <c r="AO208" s="31">
        <f t="shared" si="363"/>
        <v>6.369426751592357E-3</v>
      </c>
      <c r="AP208" s="33">
        <f t="shared" si="241"/>
        <v>0.33333333333333331</v>
      </c>
      <c r="AQ208" s="24"/>
      <c r="AR208" s="84">
        <v>4</v>
      </c>
      <c r="AS208" s="85">
        <f t="shared" si="364"/>
        <v>6.2893081761006293E-3</v>
      </c>
      <c r="AT208" s="35">
        <v>1</v>
      </c>
      <c r="AU208" s="31">
        <f t="shared" si="365"/>
        <v>7.5187969924812026E-3</v>
      </c>
      <c r="AV208" s="33">
        <f t="shared" si="242"/>
        <v>0.25</v>
      </c>
      <c r="AW208" s="24"/>
      <c r="AX208" s="84">
        <v>7</v>
      </c>
      <c r="AY208" s="85">
        <f>AX208/$AX$261</f>
        <v>1.2477718360071301E-2</v>
      </c>
      <c r="AZ208" s="35">
        <v>2</v>
      </c>
      <c r="BA208" s="31">
        <f>AZ208/$AZ$261</f>
        <v>1.5384615384615385E-2</v>
      </c>
      <c r="BB208" s="33">
        <f t="shared" si="331"/>
        <v>0.2857142857142857</v>
      </c>
      <c r="BC208" s="24"/>
      <c r="BD208" s="47">
        <v>6</v>
      </c>
      <c r="BE208" s="88">
        <f>BD208/$BD$261</f>
        <v>1.2096774193548387E-2</v>
      </c>
      <c r="BF208" s="20">
        <v>1</v>
      </c>
      <c r="BG208" s="1">
        <f>BF208/$BF$261</f>
        <v>0.01</v>
      </c>
      <c r="BH208" s="2">
        <f>BF208/BD208</f>
        <v>0.16666666666666666</v>
      </c>
      <c r="BI208" s="12"/>
      <c r="BJ208" s="77">
        <v>7</v>
      </c>
      <c r="BK208" s="88">
        <f>BJ208/$BJ$261</f>
        <v>1.8518518518518517E-2</v>
      </c>
      <c r="BL208" s="93">
        <v>3</v>
      </c>
      <c r="BM208" s="1">
        <f>BL208/$BL$261</f>
        <v>3.7037037037037035E-2</v>
      </c>
      <c r="BN208" s="2">
        <f>BL208/BJ208</f>
        <v>0.42857142857142855</v>
      </c>
    </row>
    <row r="209" spans="1:66" ht="12.75" customHeight="1" x14ac:dyDescent="0.2">
      <c r="A209" s="126" t="s">
        <v>22</v>
      </c>
      <c r="B209" s="84"/>
      <c r="C209" s="85">
        <f t="shared" si="355"/>
        <v>0</v>
      </c>
      <c r="D209" s="112"/>
      <c r="E209" s="31">
        <f t="shared" si="356"/>
        <v>0</v>
      </c>
      <c r="F209" s="33"/>
      <c r="G209" s="24"/>
      <c r="H209" s="84"/>
      <c r="I209" s="85">
        <f t="shared" si="350"/>
        <v>0</v>
      </c>
      <c r="J209" s="112"/>
      <c r="K209" s="31">
        <f t="shared" si="351"/>
        <v>0</v>
      </c>
      <c r="L209" s="33"/>
      <c r="M209" s="24"/>
      <c r="N209" s="84"/>
      <c r="O209" s="85">
        <f t="shared" si="319"/>
        <v>0</v>
      </c>
      <c r="P209" s="112"/>
      <c r="Q209" s="31">
        <f t="shared" si="320"/>
        <v>0</v>
      </c>
      <c r="R209" s="33"/>
      <c r="S209" s="24"/>
      <c r="T209" s="84"/>
      <c r="U209" s="85">
        <f t="shared" si="353"/>
        <v>0</v>
      </c>
      <c r="V209" s="112"/>
      <c r="W209" s="31">
        <f t="shared" si="354"/>
        <v>0</v>
      </c>
      <c r="X209" s="33"/>
      <c r="Y209" s="24"/>
      <c r="Z209" s="84">
        <v>2</v>
      </c>
      <c r="AA209" s="85">
        <f t="shared" si="357"/>
        <v>2.7739251040221915E-3</v>
      </c>
      <c r="AB209" s="112">
        <v>2</v>
      </c>
      <c r="AC209" s="31">
        <f t="shared" si="358"/>
        <v>1.1560693641618497E-2</v>
      </c>
      <c r="AD209" s="33">
        <f t="shared" si="376"/>
        <v>1</v>
      </c>
      <c r="AE209" s="24"/>
      <c r="AF209" s="84">
        <v>3</v>
      </c>
      <c r="AG209" s="85">
        <f t="shared" si="360"/>
        <v>4.11522633744856E-3</v>
      </c>
      <c r="AH209" s="112"/>
      <c r="AI209" s="31">
        <f t="shared" si="361"/>
        <v>0</v>
      </c>
      <c r="AJ209" s="33">
        <f t="shared" si="379"/>
        <v>0</v>
      </c>
      <c r="AK209" s="24"/>
      <c r="AL209" s="84">
        <v>4</v>
      </c>
      <c r="AM209" s="85">
        <f t="shared" si="362"/>
        <v>6.3492063492063492E-3</v>
      </c>
      <c r="AN209" s="112"/>
      <c r="AO209" s="31">
        <f t="shared" si="363"/>
        <v>0</v>
      </c>
      <c r="AP209" s="33">
        <f t="shared" si="241"/>
        <v>0</v>
      </c>
      <c r="AQ209" s="24"/>
      <c r="AR209" s="84">
        <v>1</v>
      </c>
      <c r="AS209" s="85">
        <f t="shared" si="364"/>
        <v>1.5723270440251573E-3</v>
      </c>
      <c r="AT209" s="35"/>
      <c r="AU209" s="31">
        <f t="shared" si="365"/>
        <v>0</v>
      </c>
      <c r="AV209" s="33">
        <f t="shared" si="242"/>
        <v>0</v>
      </c>
      <c r="AW209" s="24"/>
      <c r="AX209" s="84">
        <v>4</v>
      </c>
      <c r="AY209" s="85">
        <f>AX209/$AX$261</f>
        <v>7.1301247771836003E-3</v>
      </c>
      <c r="AZ209" s="35"/>
      <c r="BA209" s="31">
        <f>AZ209/$AZ$261</f>
        <v>0</v>
      </c>
      <c r="BB209" s="33">
        <f t="shared" si="331"/>
        <v>0</v>
      </c>
      <c r="BC209" s="24"/>
      <c r="BD209" s="47">
        <v>4</v>
      </c>
      <c r="BE209" s="88">
        <f>BD209/$BD$261</f>
        <v>8.0645161290322578E-3</v>
      </c>
      <c r="BF209" s="20">
        <v>1</v>
      </c>
      <c r="BG209" s="1">
        <f>BF209/$BF$261</f>
        <v>0.01</v>
      </c>
      <c r="BH209" s="2">
        <f>BF209/BD209</f>
        <v>0.25</v>
      </c>
      <c r="BI209" s="12"/>
      <c r="BJ209" s="77">
        <v>5</v>
      </c>
      <c r="BK209" s="88">
        <f>BJ209/$BJ$261</f>
        <v>1.3227513227513227E-2</v>
      </c>
      <c r="BL209" s="93">
        <v>1</v>
      </c>
      <c r="BM209" s="1">
        <f>BL209/$BL$261</f>
        <v>1.2345679012345678E-2</v>
      </c>
      <c r="BN209" s="2">
        <f>BL209/BJ209</f>
        <v>0.2</v>
      </c>
    </row>
    <row r="210" spans="1:66" ht="13.15" customHeight="1" x14ac:dyDescent="0.2">
      <c r="A210" s="126" t="s">
        <v>118</v>
      </c>
      <c r="B210" s="84"/>
      <c r="C210" s="85">
        <f t="shared" si="355"/>
        <v>0</v>
      </c>
      <c r="D210" s="112"/>
      <c r="E210" s="31">
        <f t="shared" si="356"/>
        <v>0</v>
      </c>
      <c r="F210" s="33" t="e">
        <f t="shared" ref="F210:F214" si="380">D210/B210</f>
        <v>#DIV/0!</v>
      </c>
      <c r="G210" s="24"/>
      <c r="H210" s="84"/>
      <c r="I210" s="85">
        <f t="shared" si="350"/>
        <v>0</v>
      </c>
      <c r="J210" s="112"/>
      <c r="K210" s="31">
        <f t="shared" si="351"/>
        <v>0</v>
      </c>
      <c r="L210" s="33" t="e">
        <f t="shared" ref="L210:L214" si="381">J210/H210</f>
        <v>#DIV/0!</v>
      </c>
      <c r="M210" s="24"/>
      <c r="N210" s="84">
        <v>1</v>
      </c>
      <c r="O210" s="85">
        <f t="shared" si="319"/>
        <v>1.5037593984962407E-3</v>
      </c>
      <c r="P210" s="112"/>
      <c r="Q210" s="31">
        <f t="shared" si="320"/>
        <v>0</v>
      </c>
      <c r="R210" s="33">
        <f t="shared" si="371"/>
        <v>0</v>
      </c>
      <c r="S210" s="24"/>
      <c r="T210" s="84"/>
      <c r="U210" s="85">
        <f t="shared" si="353"/>
        <v>0</v>
      </c>
      <c r="V210" s="112"/>
      <c r="W210" s="31">
        <f t="shared" si="354"/>
        <v>0</v>
      </c>
      <c r="X210" s="33"/>
      <c r="Y210" s="24"/>
      <c r="Z210" s="84">
        <v>3</v>
      </c>
      <c r="AA210" s="85">
        <f t="shared" si="357"/>
        <v>4.160887656033287E-3</v>
      </c>
      <c r="AB210" s="112">
        <v>1</v>
      </c>
      <c r="AC210" s="31">
        <f t="shared" si="358"/>
        <v>5.7803468208092483E-3</v>
      </c>
      <c r="AD210" s="33">
        <f t="shared" si="376"/>
        <v>0.33333333333333331</v>
      </c>
      <c r="AE210" s="24"/>
      <c r="AF210" s="84"/>
      <c r="AG210" s="85">
        <f t="shared" si="360"/>
        <v>0</v>
      </c>
      <c r="AH210" s="112"/>
      <c r="AI210" s="31">
        <f t="shared" si="361"/>
        <v>0</v>
      </c>
      <c r="AJ210" s="33"/>
      <c r="AK210" s="24"/>
      <c r="AL210" s="84">
        <v>2</v>
      </c>
      <c r="AM210" s="85">
        <f t="shared" si="362"/>
        <v>3.1746031746031746E-3</v>
      </c>
      <c r="AN210" s="112">
        <v>1</v>
      </c>
      <c r="AO210" s="31">
        <f t="shared" si="363"/>
        <v>6.369426751592357E-3</v>
      </c>
      <c r="AP210" s="33">
        <f t="shared" si="241"/>
        <v>0.5</v>
      </c>
      <c r="AQ210" s="24"/>
      <c r="AR210" s="84">
        <v>12</v>
      </c>
      <c r="AS210" s="85">
        <f t="shared" si="364"/>
        <v>1.8867924528301886E-2</v>
      </c>
      <c r="AT210" s="35">
        <v>4</v>
      </c>
      <c r="AU210" s="31">
        <f t="shared" si="365"/>
        <v>3.007518796992481E-2</v>
      </c>
      <c r="AV210" s="33">
        <f t="shared" si="242"/>
        <v>0.33333333333333331</v>
      </c>
      <c r="AW210" s="24"/>
      <c r="AX210" s="84"/>
      <c r="AY210" s="85"/>
      <c r="AZ210" s="35"/>
      <c r="BA210" s="31"/>
      <c r="BB210" s="33"/>
      <c r="BC210" s="24"/>
      <c r="BD210" s="47"/>
      <c r="BE210" s="88"/>
      <c r="BF210" s="20"/>
      <c r="BG210" s="1"/>
      <c r="BH210" s="2"/>
      <c r="BI210" s="12"/>
      <c r="BJ210" s="77"/>
      <c r="BK210" s="88"/>
      <c r="BL210" s="93"/>
      <c r="BM210" s="1"/>
      <c r="BN210" s="2"/>
    </row>
    <row r="211" spans="1:66" ht="13.15" customHeight="1" x14ac:dyDescent="0.2">
      <c r="A211" s="126" t="s">
        <v>23</v>
      </c>
      <c r="B211" s="84">
        <v>1</v>
      </c>
      <c r="C211" s="85">
        <f t="shared" si="355"/>
        <v>2.0242914979757085E-3</v>
      </c>
      <c r="D211" s="112">
        <v>0</v>
      </c>
      <c r="E211" s="31">
        <f t="shared" si="356"/>
        <v>0</v>
      </c>
      <c r="F211" s="33">
        <f t="shared" si="380"/>
        <v>0</v>
      </c>
      <c r="G211" s="24"/>
      <c r="H211" s="84">
        <v>2</v>
      </c>
      <c r="I211" s="85">
        <f t="shared" si="350"/>
        <v>3.5778175313059034E-3</v>
      </c>
      <c r="J211" s="112"/>
      <c r="K211" s="31">
        <f t="shared" si="351"/>
        <v>0</v>
      </c>
      <c r="L211" s="33">
        <f t="shared" si="381"/>
        <v>0</v>
      </c>
      <c r="M211" s="24"/>
      <c r="N211" s="84">
        <v>3</v>
      </c>
      <c r="O211" s="85">
        <f t="shared" si="319"/>
        <v>4.5112781954887221E-3</v>
      </c>
      <c r="P211" s="112">
        <v>1</v>
      </c>
      <c r="Q211" s="31">
        <f t="shared" si="320"/>
        <v>6.5789473684210523E-3</v>
      </c>
      <c r="R211" s="33">
        <f t="shared" si="371"/>
        <v>0.33333333333333331</v>
      </c>
      <c r="S211" s="24"/>
      <c r="T211" s="84">
        <v>4</v>
      </c>
      <c r="U211" s="85">
        <f t="shared" si="353"/>
        <v>6.3091482649842269E-3</v>
      </c>
      <c r="V211" s="112"/>
      <c r="W211" s="31">
        <f t="shared" si="354"/>
        <v>0</v>
      </c>
      <c r="X211" s="33">
        <f t="shared" si="368"/>
        <v>0</v>
      </c>
      <c r="Y211" s="24"/>
      <c r="Z211" s="84">
        <v>1</v>
      </c>
      <c r="AA211" s="85">
        <f t="shared" si="357"/>
        <v>1.3869625520110957E-3</v>
      </c>
      <c r="AB211" s="112"/>
      <c r="AC211" s="31">
        <f t="shared" si="358"/>
        <v>0</v>
      </c>
      <c r="AD211" s="33">
        <f t="shared" ref="AD211" si="382">AB211/Z211</f>
        <v>0</v>
      </c>
      <c r="AE211" s="24"/>
      <c r="AF211" s="84">
        <v>2</v>
      </c>
      <c r="AG211" s="85">
        <f t="shared" si="360"/>
        <v>2.7434842249657062E-3</v>
      </c>
      <c r="AH211" s="112"/>
      <c r="AI211" s="31">
        <f t="shared" si="361"/>
        <v>0</v>
      </c>
      <c r="AJ211" s="33">
        <f t="shared" si="379"/>
        <v>0</v>
      </c>
      <c r="AK211" s="24"/>
      <c r="AL211" s="84">
        <v>2</v>
      </c>
      <c r="AM211" s="85">
        <f t="shared" si="362"/>
        <v>3.1746031746031746E-3</v>
      </c>
      <c r="AN211" s="112"/>
      <c r="AO211" s="31">
        <f t="shared" si="363"/>
        <v>0</v>
      </c>
      <c r="AP211" s="33">
        <f t="shared" si="241"/>
        <v>0</v>
      </c>
      <c r="AQ211" s="24"/>
      <c r="AR211" s="84">
        <v>1</v>
      </c>
      <c r="AS211" s="85">
        <f t="shared" si="364"/>
        <v>1.5723270440251573E-3</v>
      </c>
      <c r="AT211" s="35">
        <v>1</v>
      </c>
      <c r="AU211" s="31">
        <f t="shared" si="365"/>
        <v>7.5187969924812026E-3</v>
      </c>
      <c r="AV211" s="33">
        <f t="shared" si="242"/>
        <v>1</v>
      </c>
      <c r="AW211" s="24"/>
      <c r="AX211" s="84">
        <v>2</v>
      </c>
      <c r="AY211" s="85">
        <f>AX211/$AX$261</f>
        <v>3.5650623885918001E-3</v>
      </c>
      <c r="AZ211" s="35"/>
      <c r="BA211" s="31">
        <f>AZ211/$AZ$261</f>
        <v>0</v>
      </c>
      <c r="BB211" s="33">
        <f t="shared" si="331"/>
        <v>0</v>
      </c>
      <c r="BC211" s="24"/>
      <c r="BD211" s="47">
        <v>3</v>
      </c>
      <c r="BE211" s="88">
        <f>BD211/$BD$261</f>
        <v>6.0483870967741934E-3</v>
      </c>
      <c r="BF211" s="20">
        <v>1</v>
      </c>
      <c r="BG211" s="1">
        <f>BF211/$BF$261</f>
        <v>0.01</v>
      </c>
      <c r="BH211" s="2">
        <f>BF211/BD211</f>
        <v>0.33333333333333331</v>
      </c>
      <c r="BI211" s="12"/>
      <c r="BJ211" s="77"/>
      <c r="BK211" s="88"/>
      <c r="BL211" s="93"/>
      <c r="BM211" s="1"/>
      <c r="BN211" s="2"/>
    </row>
    <row r="212" spans="1:66" ht="13.15" customHeight="1" x14ac:dyDescent="0.2">
      <c r="A212" s="126" t="s">
        <v>142</v>
      </c>
      <c r="B212" s="84">
        <v>1</v>
      </c>
      <c r="C212" s="85">
        <f t="shared" si="355"/>
        <v>2.0242914979757085E-3</v>
      </c>
      <c r="D212" s="112">
        <v>0</v>
      </c>
      <c r="E212" s="31">
        <f t="shared" si="356"/>
        <v>0</v>
      </c>
      <c r="F212" s="33">
        <f t="shared" si="380"/>
        <v>0</v>
      </c>
      <c r="G212" s="24"/>
      <c r="H212" s="84">
        <v>1</v>
      </c>
      <c r="I212" s="85">
        <f t="shared" si="350"/>
        <v>1.7889087656529517E-3</v>
      </c>
      <c r="J212" s="112"/>
      <c r="K212" s="31">
        <f t="shared" si="351"/>
        <v>0</v>
      </c>
      <c r="L212" s="33">
        <f t="shared" si="381"/>
        <v>0</v>
      </c>
      <c r="M212" s="24"/>
      <c r="N212" s="84">
        <v>1</v>
      </c>
      <c r="O212" s="85">
        <f t="shared" si="319"/>
        <v>1.5037593984962407E-3</v>
      </c>
      <c r="P212" s="112"/>
      <c r="Q212" s="31">
        <f t="shared" si="320"/>
        <v>0</v>
      </c>
      <c r="R212" s="33">
        <f t="shared" si="371"/>
        <v>0</v>
      </c>
      <c r="S212" s="24"/>
      <c r="T212" s="84">
        <v>1</v>
      </c>
      <c r="U212" s="85">
        <f t="shared" si="353"/>
        <v>1.5772870662460567E-3</v>
      </c>
      <c r="V212" s="112"/>
      <c r="W212" s="31">
        <f t="shared" si="354"/>
        <v>0</v>
      </c>
      <c r="X212" s="33">
        <f t="shared" si="368"/>
        <v>0</v>
      </c>
      <c r="Y212" s="24"/>
      <c r="Z212" s="84"/>
      <c r="AA212" s="85">
        <f t="shared" si="357"/>
        <v>0</v>
      </c>
      <c r="AB212" s="112"/>
      <c r="AC212" s="31">
        <f t="shared" si="358"/>
        <v>0</v>
      </c>
      <c r="AD212" s="33"/>
      <c r="AE212" s="24"/>
      <c r="AF212" s="84">
        <v>1</v>
      </c>
      <c r="AG212" s="85">
        <f t="shared" si="360"/>
        <v>1.3717421124828531E-3</v>
      </c>
      <c r="AH212" s="112"/>
      <c r="AI212" s="31">
        <f t="shared" si="361"/>
        <v>0</v>
      </c>
      <c r="AJ212" s="33">
        <f>AH212/AF212</f>
        <v>0</v>
      </c>
      <c r="AK212" s="24"/>
      <c r="AL212" s="84"/>
      <c r="AM212" s="85"/>
      <c r="AN212" s="112"/>
      <c r="AO212" s="31"/>
      <c r="AP212" s="33"/>
      <c r="AQ212" s="24"/>
      <c r="AR212" s="84"/>
      <c r="AS212" s="85"/>
      <c r="AT212" s="35"/>
      <c r="AU212" s="31"/>
      <c r="AV212" s="33"/>
      <c r="AW212" s="24"/>
      <c r="AX212" s="84"/>
      <c r="AY212" s="85"/>
      <c r="AZ212" s="35"/>
      <c r="BA212" s="31"/>
      <c r="BB212" s="33"/>
      <c r="BC212" s="24"/>
      <c r="BD212" s="47"/>
      <c r="BE212" s="88"/>
      <c r="BF212" s="20"/>
      <c r="BG212" s="1"/>
      <c r="BH212" s="2"/>
      <c r="BI212" s="12"/>
      <c r="BJ212" s="77"/>
      <c r="BK212" s="88"/>
      <c r="BL212" s="93"/>
      <c r="BM212" s="1"/>
      <c r="BN212" s="2"/>
    </row>
    <row r="213" spans="1:66" ht="13.15" customHeight="1" x14ac:dyDescent="0.2">
      <c r="A213" s="126" t="s">
        <v>144</v>
      </c>
      <c r="B213" s="84">
        <v>2</v>
      </c>
      <c r="C213" s="85">
        <f t="shared" si="355"/>
        <v>4.048582995951417E-3</v>
      </c>
      <c r="D213" s="112">
        <v>0</v>
      </c>
      <c r="E213" s="31">
        <f t="shared" si="356"/>
        <v>0</v>
      </c>
      <c r="F213" s="33">
        <f t="shared" si="380"/>
        <v>0</v>
      </c>
      <c r="G213" s="24"/>
      <c r="H213" s="84">
        <v>1</v>
      </c>
      <c r="I213" s="85">
        <f t="shared" si="350"/>
        <v>1.7889087656529517E-3</v>
      </c>
      <c r="J213" s="112"/>
      <c r="K213" s="31">
        <f t="shared" si="351"/>
        <v>0</v>
      </c>
      <c r="L213" s="33">
        <f t="shared" si="381"/>
        <v>0</v>
      </c>
      <c r="M213" s="24"/>
      <c r="N213" s="84">
        <v>1</v>
      </c>
      <c r="O213" s="85">
        <f t="shared" si="319"/>
        <v>1.5037593984962407E-3</v>
      </c>
      <c r="P213" s="112"/>
      <c r="Q213" s="31">
        <f t="shared" si="320"/>
        <v>0</v>
      </c>
      <c r="R213" s="33">
        <f t="shared" si="371"/>
        <v>0</v>
      </c>
      <c r="S213" s="24"/>
      <c r="T213" s="84">
        <v>1</v>
      </c>
      <c r="U213" s="85">
        <f t="shared" si="353"/>
        <v>1.5772870662460567E-3</v>
      </c>
      <c r="V213" s="112"/>
      <c r="W213" s="31">
        <f t="shared" si="354"/>
        <v>0</v>
      </c>
      <c r="X213" s="33">
        <f t="shared" si="368"/>
        <v>0</v>
      </c>
      <c r="Y213" s="24"/>
      <c r="Z213" s="84">
        <v>2</v>
      </c>
      <c r="AA213" s="85"/>
      <c r="AB213" s="112"/>
      <c r="AC213" s="31"/>
      <c r="AD213" s="33"/>
      <c r="AE213" s="24"/>
      <c r="AF213" s="84"/>
      <c r="AG213" s="85"/>
      <c r="AH213" s="112"/>
      <c r="AI213" s="31"/>
      <c r="AJ213" s="33"/>
      <c r="AK213" s="24"/>
      <c r="AL213" s="84"/>
      <c r="AM213" s="85"/>
      <c r="AN213" s="112"/>
      <c r="AO213" s="31"/>
      <c r="AP213" s="33"/>
      <c r="AQ213" s="24"/>
      <c r="AR213" s="84"/>
      <c r="AS213" s="85"/>
      <c r="AT213" s="35"/>
      <c r="AU213" s="31"/>
      <c r="AV213" s="33"/>
      <c r="AW213" s="24"/>
      <c r="AX213" s="84"/>
      <c r="AY213" s="85"/>
      <c r="AZ213" s="35"/>
      <c r="BA213" s="31"/>
      <c r="BB213" s="33"/>
      <c r="BC213" s="24"/>
      <c r="BD213" s="47"/>
      <c r="BE213" s="88"/>
      <c r="BF213" s="20"/>
      <c r="BG213" s="1"/>
      <c r="BH213" s="2"/>
      <c r="BI213" s="12"/>
      <c r="BJ213" s="77"/>
      <c r="BK213" s="88"/>
      <c r="BL213" s="93"/>
      <c r="BM213" s="1"/>
      <c r="BN213" s="2"/>
    </row>
    <row r="214" spans="1:66" ht="13.15" customHeight="1" x14ac:dyDescent="0.2">
      <c r="A214" s="126" t="s">
        <v>24</v>
      </c>
      <c r="B214" s="84">
        <v>4</v>
      </c>
      <c r="C214" s="85">
        <f t="shared" si="355"/>
        <v>8.0971659919028341E-3</v>
      </c>
      <c r="D214" s="112">
        <v>0</v>
      </c>
      <c r="E214" s="31">
        <f t="shared" si="356"/>
        <v>0</v>
      </c>
      <c r="F214" s="33">
        <f t="shared" si="380"/>
        <v>0</v>
      </c>
      <c r="G214" s="24"/>
      <c r="H214" s="84">
        <v>2</v>
      </c>
      <c r="I214" s="85">
        <f t="shared" si="350"/>
        <v>3.5778175313059034E-3</v>
      </c>
      <c r="J214" s="112"/>
      <c r="K214" s="31">
        <f t="shared" si="351"/>
        <v>0</v>
      </c>
      <c r="L214" s="33">
        <f t="shared" si="381"/>
        <v>0</v>
      </c>
      <c r="M214" s="24"/>
      <c r="N214" s="84"/>
      <c r="O214" s="85">
        <f t="shared" si="319"/>
        <v>0</v>
      </c>
      <c r="P214" s="112"/>
      <c r="Q214" s="31">
        <f t="shared" si="320"/>
        <v>0</v>
      </c>
      <c r="R214" s="33"/>
      <c r="S214" s="24"/>
      <c r="T214" s="84">
        <v>4</v>
      </c>
      <c r="U214" s="85">
        <f t="shared" si="353"/>
        <v>6.3091482649842269E-3</v>
      </c>
      <c r="V214" s="112">
        <v>1</v>
      </c>
      <c r="W214" s="31">
        <f t="shared" si="354"/>
        <v>6.5789473684210523E-3</v>
      </c>
      <c r="X214" s="33">
        <f t="shared" si="368"/>
        <v>0.25</v>
      </c>
      <c r="Y214" s="24"/>
      <c r="Z214" s="84"/>
      <c r="AA214" s="85">
        <f t="shared" ref="AA214:AA248" si="383">Z214/$Z$261</f>
        <v>0</v>
      </c>
      <c r="AB214" s="112"/>
      <c r="AC214" s="31">
        <f t="shared" ref="AC214:AC248" si="384">AB214/$AB$261</f>
        <v>0</v>
      </c>
      <c r="AD214" s="33" t="e">
        <f t="shared" ref="AD214:AD215" si="385">AB214/Z214</f>
        <v>#DIV/0!</v>
      </c>
      <c r="AE214" s="24"/>
      <c r="AF214" s="84">
        <v>4</v>
      </c>
      <c r="AG214" s="85">
        <f t="shared" ref="AG214:AG248" si="386">AF214/$AF$261</f>
        <v>5.4869684499314125E-3</v>
      </c>
      <c r="AH214" s="112">
        <v>3</v>
      </c>
      <c r="AI214" s="31">
        <f t="shared" ref="AI214:AI248" si="387">AH214/$AH$261</f>
        <v>1.7142857142857144E-2</v>
      </c>
      <c r="AJ214" s="33">
        <f t="shared" si="379"/>
        <v>0.75</v>
      </c>
      <c r="AK214" s="24"/>
      <c r="AL214" s="84">
        <v>1</v>
      </c>
      <c r="AM214" s="85">
        <f t="shared" ref="AM214:AM224" si="388">AL214/$AL$261</f>
        <v>1.5873015873015873E-3</v>
      </c>
      <c r="AN214" s="112"/>
      <c r="AO214" s="31">
        <f t="shared" ref="AO214:AO224" si="389">AN214/$AN$261</f>
        <v>0</v>
      </c>
      <c r="AP214" s="33">
        <f t="shared" si="241"/>
        <v>0</v>
      </c>
      <c r="AQ214" s="24"/>
      <c r="AR214" s="84">
        <v>1</v>
      </c>
      <c r="AS214" s="85">
        <f t="shared" ref="AS214:AS224" si="390">AR214/$AR$261</f>
        <v>1.5723270440251573E-3</v>
      </c>
      <c r="AT214" s="35"/>
      <c r="AU214" s="31">
        <f t="shared" ref="AU214:AU224" si="391">AT214/$AT$261</f>
        <v>0</v>
      </c>
      <c r="AV214" s="33">
        <f t="shared" si="242"/>
        <v>0</v>
      </c>
      <c r="AW214" s="24"/>
      <c r="AX214" s="84">
        <v>2</v>
      </c>
      <c r="AY214" s="85">
        <f>AX214/$AX$261</f>
        <v>3.5650623885918001E-3</v>
      </c>
      <c r="AZ214" s="35">
        <v>1</v>
      </c>
      <c r="BA214" s="31">
        <f>AZ214/$AZ$261</f>
        <v>7.6923076923076927E-3</v>
      </c>
      <c r="BB214" s="33">
        <f t="shared" si="331"/>
        <v>0.5</v>
      </c>
      <c r="BC214" s="24"/>
      <c r="BD214" s="47">
        <v>1</v>
      </c>
      <c r="BE214" s="88">
        <f>BD214/$BD$261</f>
        <v>2.0161290322580645E-3</v>
      </c>
      <c r="BF214" s="20"/>
      <c r="BG214" s="1">
        <f>BF214/$BF$261</f>
        <v>0</v>
      </c>
      <c r="BH214" s="2">
        <f>BF214/BD214</f>
        <v>0</v>
      </c>
      <c r="BI214" s="12"/>
      <c r="BJ214" s="77"/>
      <c r="BK214" s="88"/>
      <c r="BL214" s="93"/>
      <c r="BM214" s="1"/>
      <c r="BN214" s="2"/>
    </row>
    <row r="215" spans="1:66" ht="13.15" customHeight="1" x14ac:dyDescent="0.2">
      <c r="A215" s="126" t="s">
        <v>119</v>
      </c>
      <c r="B215" s="84"/>
      <c r="C215" s="85">
        <f t="shared" si="355"/>
        <v>0</v>
      </c>
      <c r="D215" s="112"/>
      <c r="E215" s="31">
        <f t="shared" si="356"/>
        <v>0</v>
      </c>
      <c r="F215" s="33"/>
      <c r="G215" s="24"/>
      <c r="H215" s="84"/>
      <c r="I215" s="85">
        <f t="shared" si="350"/>
        <v>0</v>
      </c>
      <c r="J215" s="112"/>
      <c r="K215" s="31">
        <f t="shared" si="351"/>
        <v>0</v>
      </c>
      <c r="L215" s="33"/>
      <c r="M215" s="24"/>
      <c r="N215" s="84"/>
      <c r="O215" s="85">
        <f t="shared" ref="O215:O246" si="392">N215/$N$261</f>
        <v>0</v>
      </c>
      <c r="P215" s="112"/>
      <c r="Q215" s="31">
        <f t="shared" ref="Q215:Q246" si="393">P215/$P$261</f>
        <v>0</v>
      </c>
      <c r="R215" s="33"/>
      <c r="S215" s="24"/>
      <c r="T215" s="84"/>
      <c r="U215" s="85">
        <f t="shared" si="353"/>
        <v>0</v>
      </c>
      <c r="V215" s="112"/>
      <c r="W215" s="31">
        <f t="shared" si="354"/>
        <v>0</v>
      </c>
      <c r="X215" s="33"/>
      <c r="Y215" s="24"/>
      <c r="Z215" s="84"/>
      <c r="AA215" s="85">
        <f t="shared" si="383"/>
        <v>0</v>
      </c>
      <c r="AB215" s="112"/>
      <c r="AC215" s="31">
        <f t="shared" si="384"/>
        <v>0</v>
      </c>
      <c r="AD215" s="33" t="e">
        <f t="shared" si="385"/>
        <v>#DIV/0!</v>
      </c>
      <c r="AE215" s="24"/>
      <c r="AF215" s="84"/>
      <c r="AG215" s="85">
        <f t="shared" si="386"/>
        <v>0</v>
      </c>
      <c r="AH215" s="112"/>
      <c r="AI215" s="31">
        <f t="shared" si="387"/>
        <v>0</v>
      </c>
      <c r="AJ215" s="33"/>
      <c r="AK215" s="24"/>
      <c r="AL215" s="84"/>
      <c r="AM215" s="85">
        <f t="shared" si="388"/>
        <v>0</v>
      </c>
      <c r="AN215" s="112"/>
      <c r="AO215" s="31">
        <f t="shared" si="389"/>
        <v>0</v>
      </c>
      <c r="AP215" s="33"/>
      <c r="AQ215" s="24"/>
      <c r="AR215" s="84">
        <v>1</v>
      </c>
      <c r="AS215" s="85">
        <f t="shared" si="390"/>
        <v>1.5723270440251573E-3</v>
      </c>
      <c r="AT215" s="35"/>
      <c r="AU215" s="31">
        <f t="shared" si="391"/>
        <v>0</v>
      </c>
      <c r="AV215" s="33">
        <f t="shared" si="242"/>
        <v>0</v>
      </c>
      <c r="AW215" s="24"/>
      <c r="AX215" s="84"/>
      <c r="AY215" s="85"/>
      <c r="AZ215" s="35"/>
      <c r="BA215" s="31"/>
      <c r="BB215" s="33"/>
      <c r="BC215" s="24"/>
      <c r="BD215" s="47"/>
      <c r="BE215" s="88"/>
      <c r="BF215" s="20"/>
      <c r="BG215" s="1"/>
      <c r="BH215" s="2"/>
      <c r="BI215" s="12"/>
      <c r="BJ215" s="77"/>
      <c r="BK215" s="88"/>
      <c r="BL215" s="93"/>
      <c r="BM215" s="1"/>
      <c r="BN215" s="2"/>
    </row>
    <row r="216" spans="1:66" ht="12.75" customHeight="1" x14ac:dyDescent="0.2">
      <c r="A216" s="126" t="s">
        <v>25</v>
      </c>
      <c r="B216" s="84"/>
      <c r="C216" s="85">
        <f t="shared" si="355"/>
        <v>0</v>
      </c>
      <c r="D216" s="112"/>
      <c r="E216" s="31">
        <f t="shared" si="356"/>
        <v>0</v>
      </c>
      <c r="F216" s="33" t="e">
        <f t="shared" ref="F216" si="394">D216/B216</f>
        <v>#DIV/0!</v>
      </c>
      <c r="G216" s="24"/>
      <c r="H216" s="84">
        <v>4</v>
      </c>
      <c r="I216" s="85">
        <f t="shared" si="350"/>
        <v>7.1556350626118068E-3</v>
      </c>
      <c r="J216" s="112">
        <v>1</v>
      </c>
      <c r="K216" s="31">
        <f t="shared" si="351"/>
        <v>7.3529411764705881E-3</v>
      </c>
      <c r="L216" s="33">
        <f t="shared" ref="L216" si="395">J216/H216</f>
        <v>0.25</v>
      </c>
      <c r="M216" s="24"/>
      <c r="N216" s="84">
        <v>6</v>
      </c>
      <c r="O216" s="85">
        <f t="shared" si="392"/>
        <v>9.0225563909774441E-3</v>
      </c>
      <c r="P216" s="112">
        <v>2</v>
      </c>
      <c r="Q216" s="31">
        <f t="shared" si="393"/>
        <v>1.3157894736842105E-2</v>
      </c>
      <c r="R216" s="33">
        <f t="shared" si="371"/>
        <v>0.33333333333333331</v>
      </c>
      <c r="S216" s="24"/>
      <c r="T216" s="84">
        <v>5</v>
      </c>
      <c r="U216" s="85">
        <f t="shared" si="353"/>
        <v>7.8864353312302835E-3</v>
      </c>
      <c r="V216" s="112"/>
      <c r="W216" s="31">
        <f t="shared" si="354"/>
        <v>0</v>
      </c>
      <c r="X216" s="33">
        <f t="shared" si="368"/>
        <v>0</v>
      </c>
      <c r="Y216" s="24"/>
      <c r="Z216" s="84">
        <v>5</v>
      </c>
      <c r="AA216" s="85">
        <f t="shared" si="383"/>
        <v>6.9348127600554789E-3</v>
      </c>
      <c r="AB216" s="112"/>
      <c r="AC216" s="31">
        <f t="shared" si="384"/>
        <v>0</v>
      </c>
      <c r="AD216" s="33"/>
      <c r="AE216" s="24"/>
      <c r="AF216" s="84">
        <v>7</v>
      </c>
      <c r="AG216" s="85">
        <f t="shared" si="386"/>
        <v>9.6021947873799734E-3</v>
      </c>
      <c r="AH216" s="112">
        <v>1</v>
      </c>
      <c r="AI216" s="31">
        <f t="shared" si="387"/>
        <v>5.7142857142857143E-3</v>
      </c>
      <c r="AJ216" s="33">
        <f t="shared" ref="AJ216:AJ228" si="396">AH216/AF216</f>
        <v>0.14285714285714285</v>
      </c>
      <c r="AK216" s="24"/>
      <c r="AL216" s="84">
        <v>5</v>
      </c>
      <c r="AM216" s="85">
        <f t="shared" si="388"/>
        <v>7.9365079365079361E-3</v>
      </c>
      <c r="AN216" s="112">
        <v>2</v>
      </c>
      <c r="AO216" s="31">
        <f t="shared" si="389"/>
        <v>1.2738853503184714E-2</v>
      </c>
      <c r="AP216" s="33">
        <f t="shared" si="241"/>
        <v>0.4</v>
      </c>
      <c r="AQ216" s="24"/>
      <c r="AR216" s="84">
        <v>1</v>
      </c>
      <c r="AS216" s="85">
        <f t="shared" si="390"/>
        <v>1.5723270440251573E-3</v>
      </c>
      <c r="AT216" s="35"/>
      <c r="AU216" s="31">
        <f t="shared" si="391"/>
        <v>0</v>
      </c>
      <c r="AV216" s="33">
        <f t="shared" si="242"/>
        <v>0</v>
      </c>
      <c r="AW216" s="24"/>
      <c r="AX216" s="84"/>
      <c r="AY216" s="85"/>
      <c r="AZ216" s="35"/>
      <c r="BA216" s="31"/>
      <c r="BB216" s="33"/>
      <c r="BC216" s="24"/>
      <c r="BD216" s="47">
        <v>5</v>
      </c>
      <c r="BE216" s="88">
        <f>BD216/$BD$261</f>
        <v>1.0080645161290322E-2</v>
      </c>
      <c r="BF216" s="20">
        <v>1</v>
      </c>
      <c r="BG216" s="1">
        <f>BF216/$BF$261</f>
        <v>0.01</v>
      </c>
      <c r="BH216" s="2">
        <f>BF216/BD216</f>
        <v>0.2</v>
      </c>
      <c r="BI216" s="12"/>
      <c r="BJ216" s="77"/>
      <c r="BK216" s="88"/>
      <c r="BL216" s="93"/>
      <c r="BM216" s="1"/>
      <c r="BN216" s="2"/>
    </row>
    <row r="217" spans="1:66" ht="12.75" customHeight="1" x14ac:dyDescent="0.2">
      <c r="A217" s="126" t="s">
        <v>96</v>
      </c>
      <c r="B217" s="84"/>
      <c r="C217" s="85">
        <f t="shared" si="355"/>
        <v>0</v>
      </c>
      <c r="D217" s="112"/>
      <c r="E217" s="31">
        <f t="shared" si="356"/>
        <v>0</v>
      </c>
      <c r="F217" s="33"/>
      <c r="G217" s="24"/>
      <c r="H217" s="84"/>
      <c r="I217" s="85">
        <f t="shared" si="350"/>
        <v>0</v>
      </c>
      <c r="J217" s="112"/>
      <c r="K217" s="31">
        <f t="shared" si="351"/>
        <v>0</v>
      </c>
      <c r="L217" s="33"/>
      <c r="M217" s="24"/>
      <c r="N217" s="84"/>
      <c r="O217" s="85">
        <f t="shared" si="392"/>
        <v>0</v>
      </c>
      <c r="P217" s="112"/>
      <c r="Q217" s="31">
        <f t="shared" si="393"/>
        <v>0</v>
      </c>
      <c r="R217" s="33"/>
      <c r="S217" s="24"/>
      <c r="T217" s="84"/>
      <c r="U217" s="85">
        <f t="shared" si="353"/>
        <v>0</v>
      </c>
      <c r="V217" s="112"/>
      <c r="W217" s="31">
        <f t="shared" si="354"/>
        <v>0</v>
      </c>
      <c r="X217" s="33"/>
      <c r="Y217" s="24"/>
      <c r="Z217" s="84"/>
      <c r="AA217" s="85">
        <f t="shared" si="383"/>
        <v>0</v>
      </c>
      <c r="AB217" s="112"/>
      <c r="AC217" s="31">
        <f t="shared" si="384"/>
        <v>0</v>
      </c>
      <c r="AD217" s="33"/>
      <c r="AE217" s="24"/>
      <c r="AF217" s="84"/>
      <c r="AG217" s="85">
        <f t="shared" si="386"/>
        <v>0</v>
      </c>
      <c r="AH217" s="112"/>
      <c r="AI217" s="31">
        <f t="shared" si="387"/>
        <v>0</v>
      </c>
      <c r="AJ217" s="33"/>
      <c r="AK217" s="24"/>
      <c r="AL217" s="84"/>
      <c r="AM217" s="85">
        <f t="shared" si="388"/>
        <v>0</v>
      </c>
      <c r="AN217" s="112"/>
      <c r="AO217" s="31">
        <f t="shared" si="389"/>
        <v>0</v>
      </c>
      <c r="AP217" s="33"/>
      <c r="AQ217" s="24"/>
      <c r="AR217" s="84"/>
      <c r="AS217" s="85">
        <f t="shared" si="390"/>
        <v>0</v>
      </c>
      <c r="AT217" s="35"/>
      <c r="AU217" s="31">
        <f t="shared" si="391"/>
        <v>0</v>
      </c>
      <c r="AV217" s="33" t="e">
        <f t="shared" si="242"/>
        <v>#DIV/0!</v>
      </c>
      <c r="AW217" s="24"/>
      <c r="AX217" s="84"/>
      <c r="AY217" s="85"/>
      <c r="AZ217" s="35"/>
      <c r="BA217" s="31"/>
      <c r="BB217" s="33"/>
      <c r="BC217" s="24"/>
      <c r="BD217" s="47"/>
      <c r="BE217" s="88"/>
      <c r="BF217" s="20"/>
      <c r="BG217" s="1"/>
      <c r="BH217" s="2"/>
      <c r="BI217" s="12"/>
      <c r="BJ217" s="77">
        <v>4</v>
      </c>
      <c r="BK217" s="88">
        <f>BJ217/$BJ$261</f>
        <v>1.0582010582010581E-2</v>
      </c>
      <c r="BL217" s="93">
        <v>2</v>
      </c>
      <c r="BM217" s="1">
        <f>BL217/$BL$261</f>
        <v>2.4691358024691357E-2</v>
      </c>
      <c r="BN217" s="2">
        <f>BL217/BJ217</f>
        <v>0.5</v>
      </c>
    </row>
    <row r="218" spans="1:66" ht="12.75" customHeight="1" x14ac:dyDescent="0.2">
      <c r="A218" s="126" t="s">
        <v>97</v>
      </c>
      <c r="B218" s="84"/>
      <c r="C218" s="85">
        <f t="shared" si="355"/>
        <v>0</v>
      </c>
      <c r="D218" s="112"/>
      <c r="E218" s="31">
        <f t="shared" si="356"/>
        <v>0</v>
      </c>
      <c r="F218" s="33"/>
      <c r="G218" s="24"/>
      <c r="H218" s="84"/>
      <c r="I218" s="85">
        <f t="shared" si="350"/>
        <v>0</v>
      </c>
      <c r="J218" s="112"/>
      <c r="K218" s="31">
        <f t="shared" si="351"/>
        <v>0</v>
      </c>
      <c r="L218" s="33"/>
      <c r="M218" s="24"/>
      <c r="N218" s="84"/>
      <c r="O218" s="85">
        <f t="shared" si="392"/>
        <v>0</v>
      </c>
      <c r="P218" s="112"/>
      <c r="Q218" s="31">
        <f t="shared" si="393"/>
        <v>0</v>
      </c>
      <c r="R218" s="33"/>
      <c r="S218" s="24"/>
      <c r="T218" s="84"/>
      <c r="U218" s="85">
        <f t="shared" si="353"/>
        <v>0</v>
      </c>
      <c r="V218" s="112"/>
      <c r="W218" s="31">
        <f t="shared" si="354"/>
        <v>0</v>
      </c>
      <c r="X218" s="33"/>
      <c r="Y218" s="24"/>
      <c r="Z218" s="84"/>
      <c r="AA218" s="85">
        <f t="shared" si="383"/>
        <v>0</v>
      </c>
      <c r="AB218" s="112"/>
      <c r="AC218" s="31">
        <f t="shared" si="384"/>
        <v>0</v>
      </c>
      <c r="AD218" s="33"/>
      <c r="AE218" s="24"/>
      <c r="AF218" s="84"/>
      <c r="AG218" s="85">
        <f t="shared" si="386"/>
        <v>0</v>
      </c>
      <c r="AH218" s="112"/>
      <c r="AI218" s="31">
        <f t="shared" si="387"/>
        <v>0</v>
      </c>
      <c r="AJ218" s="33"/>
      <c r="AK218" s="24"/>
      <c r="AL218" s="84"/>
      <c r="AM218" s="85">
        <f t="shared" si="388"/>
        <v>0</v>
      </c>
      <c r="AN218" s="112"/>
      <c r="AO218" s="31">
        <f t="shared" si="389"/>
        <v>0</v>
      </c>
      <c r="AP218" s="33"/>
      <c r="AQ218" s="24"/>
      <c r="AR218" s="84"/>
      <c r="AS218" s="85">
        <f t="shared" si="390"/>
        <v>0</v>
      </c>
      <c r="AT218" s="35"/>
      <c r="AU218" s="31">
        <f t="shared" si="391"/>
        <v>0</v>
      </c>
      <c r="AV218" s="33" t="e">
        <f t="shared" si="242"/>
        <v>#DIV/0!</v>
      </c>
      <c r="AW218" s="24"/>
      <c r="AX218" s="84"/>
      <c r="AY218" s="85"/>
      <c r="AZ218" s="35"/>
      <c r="BA218" s="31"/>
      <c r="BB218" s="33"/>
      <c r="BC218" s="24"/>
      <c r="BD218" s="47"/>
      <c r="BE218" s="88"/>
      <c r="BF218" s="20"/>
      <c r="BG218" s="1"/>
      <c r="BH218" s="2"/>
      <c r="BI218" s="12"/>
      <c r="BJ218" s="77">
        <v>6</v>
      </c>
      <c r="BK218" s="88">
        <f>BJ218/$BJ$261</f>
        <v>1.5873015873015872E-2</v>
      </c>
      <c r="BL218" s="93">
        <v>2</v>
      </c>
      <c r="BM218" s="1">
        <f>BL218/$BL$261</f>
        <v>2.4691358024691357E-2</v>
      </c>
      <c r="BN218" s="2">
        <f>BL218/BJ218</f>
        <v>0.33333333333333331</v>
      </c>
    </row>
    <row r="219" spans="1:66" ht="12.75" customHeight="1" x14ac:dyDescent="0.2">
      <c r="A219" s="126" t="s">
        <v>98</v>
      </c>
      <c r="B219" s="84"/>
      <c r="C219" s="85">
        <f t="shared" si="355"/>
        <v>0</v>
      </c>
      <c r="D219" s="112"/>
      <c r="E219" s="31">
        <f t="shared" si="356"/>
        <v>0</v>
      </c>
      <c r="F219" s="33"/>
      <c r="G219" s="24"/>
      <c r="H219" s="84"/>
      <c r="I219" s="85">
        <f t="shared" si="350"/>
        <v>0</v>
      </c>
      <c r="J219" s="112"/>
      <c r="K219" s="31">
        <f t="shared" si="351"/>
        <v>0</v>
      </c>
      <c r="L219" s="33"/>
      <c r="M219" s="24"/>
      <c r="N219" s="84"/>
      <c r="O219" s="85">
        <f t="shared" si="392"/>
        <v>0</v>
      </c>
      <c r="P219" s="112"/>
      <c r="Q219" s="31">
        <f t="shared" si="393"/>
        <v>0</v>
      </c>
      <c r="R219" s="33"/>
      <c r="S219" s="24"/>
      <c r="T219" s="84"/>
      <c r="U219" s="85">
        <f t="shared" si="353"/>
        <v>0</v>
      </c>
      <c r="V219" s="112"/>
      <c r="W219" s="31">
        <f t="shared" si="354"/>
        <v>0</v>
      </c>
      <c r="X219" s="33"/>
      <c r="Y219" s="24"/>
      <c r="Z219" s="84"/>
      <c r="AA219" s="85">
        <f t="shared" si="383"/>
        <v>0</v>
      </c>
      <c r="AB219" s="112"/>
      <c r="AC219" s="31">
        <f t="shared" si="384"/>
        <v>0</v>
      </c>
      <c r="AD219" s="33"/>
      <c r="AE219" s="24"/>
      <c r="AF219" s="84"/>
      <c r="AG219" s="85">
        <f t="shared" si="386"/>
        <v>0</v>
      </c>
      <c r="AH219" s="112"/>
      <c r="AI219" s="31">
        <f t="shared" si="387"/>
        <v>0</v>
      </c>
      <c r="AJ219" s="33"/>
      <c r="AK219" s="24"/>
      <c r="AL219" s="84"/>
      <c r="AM219" s="85">
        <f t="shared" si="388"/>
        <v>0</v>
      </c>
      <c r="AN219" s="112"/>
      <c r="AO219" s="31">
        <f t="shared" si="389"/>
        <v>0</v>
      </c>
      <c r="AP219" s="33"/>
      <c r="AQ219" s="24"/>
      <c r="AR219" s="84"/>
      <c r="AS219" s="85">
        <f t="shared" si="390"/>
        <v>0</v>
      </c>
      <c r="AT219" s="35"/>
      <c r="AU219" s="31">
        <f t="shared" si="391"/>
        <v>0</v>
      </c>
      <c r="AV219" s="33" t="e">
        <f t="shared" si="242"/>
        <v>#DIV/0!</v>
      </c>
      <c r="AW219" s="24"/>
      <c r="AX219" s="84"/>
      <c r="AY219" s="85"/>
      <c r="AZ219" s="35"/>
      <c r="BA219" s="31"/>
      <c r="BB219" s="33"/>
      <c r="BC219" s="24"/>
      <c r="BD219" s="47"/>
      <c r="BE219" s="88"/>
      <c r="BF219" s="20"/>
      <c r="BG219" s="1"/>
      <c r="BH219" s="2"/>
      <c r="BI219" s="12"/>
      <c r="BJ219" s="77">
        <v>5</v>
      </c>
      <c r="BK219" s="88">
        <f>BJ219/$BJ$261</f>
        <v>1.3227513227513227E-2</v>
      </c>
      <c r="BL219" s="93">
        <v>2</v>
      </c>
      <c r="BM219" s="1">
        <f>BL219/$BL$261</f>
        <v>2.4691358024691357E-2</v>
      </c>
      <c r="BN219" s="2">
        <f>BL219/BJ219</f>
        <v>0.4</v>
      </c>
    </row>
    <row r="220" spans="1:66" ht="15" customHeight="1" x14ac:dyDescent="0.2">
      <c r="A220" s="126" t="s">
        <v>99</v>
      </c>
      <c r="B220" s="84"/>
      <c r="C220" s="85">
        <f t="shared" si="355"/>
        <v>0</v>
      </c>
      <c r="D220" s="112"/>
      <c r="E220" s="31">
        <f t="shared" si="356"/>
        <v>0</v>
      </c>
      <c r="F220" s="33"/>
      <c r="G220" s="24"/>
      <c r="H220" s="84"/>
      <c r="I220" s="85">
        <f t="shared" si="350"/>
        <v>0</v>
      </c>
      <c r="J220" s="112"/>
      <c r="K220" s="31">
        <f t="shared" si="351"/>
        <v>0</v>
      </c>
      <c r="L220" s="33"/>
      <c r="M220" s="24"/>
      <c r="N220" s="84"/>
      <c r="O220" s="85">
        <f t="shared" si="392"/>
        <v>0</v>
      </c>
      <c r="P220" s="112"/>
      <c r="Q220" s="31">
        <f t="shared" si="393"/>
        <v>0</v>
      </c>
      <c r="R220" s="33"/>
      <c r="S220" s="24"/>
      <c r="T220" s="84"/>
      <c r="U220" s="85">
        <f t="shared" si="353"/>
        <v>0</v>
      </c>
      <c r="V220" s="112"/>
      <c r="W220" s="31">
        <f t="shared" si="354"/>
        <v>0</v>
      </c>
      <c r="X220" s="33"/>
      <c r="Y220" s="24"/>
      <c r="Z220" s="84"/>
      <c r="AA220" s="85">
        <f t="shared" si="383"/>
        <v>0</v>
      </c>
      <c r="AB220" s="112"/>
      <c r="AC220" s="31">
        <f t="shared" si="384"/>
        <v>0</v>
      </c>
      <c r="AD220" s="33"/>
      <c r="AE220" s="24"/>
      <c r="AF220" s="84"/>
      <c r="AG220" s="85">
        <f t="shared" si="386"/>
        <v>0</v>
      </c>
      <c r="AH220" s="112"/>
      <c r="AI220" s="31">
        <f t="shared" si="387"/>
        <v>0</v>
      </c>
      <c r="AJ220" s="33"/>
      <c r="AK220" s="24"/>
      <c r="AL220" s="84"/>
      <c r="AM220" s="85">
        <f t="shared" si="388"/>
        <v>0</v>
      </c>
      <c r="AN220" s="112"/>
      <c r="AO220" s="31">
        <f t="shared" si="389"/>
        <v>0</v>
      </c>
      <c r="AP220" s="33"/>
      <c r="AQ220" s="24"/>
      <c r="AR220" s="84"/>
      <c r="AS220" s="85">
        <f t="shared" si="390"/>
        <v>0</v>
      </c>
      <c r="AT220" s="35"/>
      <c r="AU220" s="31">
        <f t="shared" si="391"/>
        <v>0</v>
      </c>
      <c r="AV220" s="33" t="e">
        <f t="shared" ref="AV220:AV261" si="397">AT220/AR220</f>
        <v>#DIV/0!</v>
      </c>
      <c r="AW220" s="24"/>
      <c r="AX220" s="84"/>
      <c r="AY220" s="85"/>
      <c r="AZ220" s="35"/>
      <c r="BA220" s="31"/>
      <c r="BB220" s="33"/>
      <c r="BC220" s="24"/>
      <c r="BD220" s="47"/>
      <c r="BE220" s="88"/>
      <c r="BF220" s="39"/>
      <c r="BG220" s="1"/>
      <c r="BH220" s="2"/>
      <c r="BI220" s="12"/>
      <c r="BJ220" s="77">
        <v>3</v>
      </c>
      <c r="BK220" s="88">
        <f>BJ220/$BJ$261</f>
        <v>7.9365079365079361E-3</v>
      </c>
      <c r="BL220" s="93"/>
      <c r="BM220" s="1">
        <f>BL220/$BL$261</f>
        <v>0</v>
      </c>
      <c r="BN220" s="2">
        <f>BL220/BJ220</f>
        <v>0</v>
      </c>
    </row>
    <row r="221" spans="1:66" ht="12.75" customHeight="1" x14ac:dyDescent="0.2">
      <c r="A221" s="127" t="s">
        <v>43</v>
      </c>
      <c r="B221" s="84"/>
      <c r="C221" s="85">
        <f t="shared" si="355"/>
        <v>0</v>
      </c>
      <c r="D221" s="112"/>
      <c r="E221" s="31">
        <f t="shared" si="356"/>
        <v>0</v>
      </c>
      <c r="F221" s="33"/>
      <c r="G221" s="24"/>
      <c r="H221" s="84"/>
      <c r="I221" s="85">
        <f t="shared" si="350"/>
        <v>0</v>
      </c>
      <c r="J221" s="112"/>
      <c r="K221" s="31">
        <f t="shared" si="351"/>
        <v>0</v>
      </c>
      <c r="L221" s="33"/>
      <c r="M221" s="24"/>
      <c r="N221" s="84"/>
      <c r="O221" s="85">
        <f t="shared" si="392"/>
        <v>0</v>
      </c>
      <c r="P221" s="112"/>
      <c r="Q221" s="31">
        <f t="shared" si="393"/>
        <v>0</v>
      </c>
      <c r="R221" s="33"/>
      <c r="S221" s="24"/>
      <c r="T221" s="84"/>
      <c r="U221" s="85">
        <f t="shared" si="353"/>
        <v>0</v>
      </c>
      <c r="V221" s="112"/>
      <c r="W221" s="31">
        <f t="shared" si="354"/>
        <v>0</v>
      </c>
      <c r="X221" s="33"/>
      <c r="Y221" s="24"/>
      <c r="Z221" s="84"/>
      <c r="AA221" s="85">
        <f t="shared" si="383"/>
        <v>0</v>
      </c>
      <c r="AB221" s="112"/>
      <c r="AC221" s="31">
        <f t="shared" si="384"/>
        <v>0</v>
      </c>
      <c r="AD221" s="33"/>
      <c r="AE221" s="24"/>
      <c r="AF221" s="84"/>
      <c r="AG221" s="85">
        <f t="shared" si="386"/>
        <v>0</v>
      </c>
      <c r="AH221" s="112"/>
      <c r="AI221" s="31">
        <f t="shared" si="387"/>
        <v>0</v>
      </c>
      <c r="AJ221" s="33"/>
      <c r="AK221" s="24"/>
      <c r="AL221" s="84"/>
      <c r="AM221" s="85">
        <f t="shared" si="388"/>
        <v>0</v>
      </c>
      <c r="AN221" s="112"/>
      <c r="AO221" s="31">
        <f t="shared" si="389"/>
        <v>0</v>
      </c>
      <c r="AP221" s="33"/>
      <c r="AQ221" s="24"/>
      <c r="AR221" s="84">
        <v>3</v>
      </c>
      <c r="AS221" s="85">
        <f t="shared" si="390"/>
        <v>4.7169811320754715E-3</v>
      </c>
      <c r="AT221" s="35"/>
      <c r="AU221" s="31">
        <f t="shared" si="391"/>
        <v>0</v>
      </c>
      <c r="AV221" s="33">
        <f t="shared" si="397"/>
        <v>0</v>
      </c>
      <c r="AW221" s="24"/>
      <c r="AX221" s="84">
        <v>1</v>
      </c>
      <c r="AY221" s="85">
        <f>AX221/$AX$261</f>
        <v>1.7825311942959001E-3</v>
      </c>
      <c r="AZ221" s="35"/>
      <c r="BA221" s="31">
        <f>AZ221/$AZ$261</f>
        <v>0</v>
      </c>
      <c r="BB221" s="33">
        <f t="shared" ref="BB221:BB261" si="398">AZ221/AX221</f>
        <v>0</v>
      </c>
      <c r="BC221" s="24"/>
      <c r="BD221" s="47"/>
      <c r="BE221" s="88"/>
      <c r="BF221" s="39"/>
      <c r="BG221" s="1"/>
      <c r="BH221" s="2"/>
      <c r="BI221" s="12"/>
      <c r="BJ221" s="77"/>
      <c r="BK221" s="88"/>
      <c r="BL221" s="93"/>
      <c r="BM221" s="1"/>
      <c r="BN221" s="2"/>
    </row>
    <row r="222" spans="1:66" ht="12.75" customHeight="1" x14ac:dyDescent="0.2">
      <c r="A222" s="126" t="s">
        <v>100</v>
      </c>
      <c r="B222" s="84"/>
      <c r="C222" s="85">
        <f t="shared" si="355"/>
        <v>0</v>
      </c>
      <c r="D222" s="112"/>
      <c r="E222" s="31">
        <f t="shared" si="356"/>
        <v>0</v>
      </c>
      <c r="F222" s="33"/>
      <c r="G222" s="24"/>
      <c r="H222" s="84"/>
      <c r="I222" s="85">
        <f t="shared" si="350"/>
        <v>0</v>
      </c>
      <c r="J222" s="112"/>
      <c r="K222" s="31">
        <f t="shared" si="351"/>
        <v>0</v>
      </c>
      <c r="L222" s="33"/>
      <c r="M222" s="24"/>
      <c r="N222" s="84"/>
      <c r="O222" s="85">
        <f t="shared" si="392"/>
        <v>0</v>
      </c>
      <c r="P222" s="112"/>
      <c r="Q222" s="31">
        <f t="shared" si="393"/>
        <v>0</v>
      </c>
      <c r="R222" s="33"/>
      <c r="S222" s="24"/>
      <c r="T222" s="84"/>
      <c r="U222" s="85">
        <f t="shared" si="353"/>
        <v>0</v>
      </c>
      <c r="V222" s="112"/>
      <c r="W222" s="31">
        <f t="shared" si="354"/>
        <v>0</v>
      </c>
      <c r="X222" s="33"/>
      <c r="Y222" s="24"/>
      <c r="Z222" s="84"/>
      <c r="AA222" s="85">
        <f t="shared" si="383"/>
        <v>0</v>
      </c>
      <c r="AB222" s="112"/>
      <c r="AC222" s="31">
        <f t="shared" si="384"/>
        <v>0</v>
      </c>
      <c r="AD222" s="33"/>
      <c r="AE222" s="24"/>
      <c r="AF222" s="84"/>
      <c r="AG222" s="85">
        <f t="shared" si="386"/>
        <v>0</v>
      </c>
      <c r="AH222" s="112"/>
      <c r="AI222" s="31">
        <f t="shared" si="387"/>
        <v>0</v>
      </c>
      <c r="AJ222" s="33"/>
      <c r="AK222" s="24"/>
      <c r="AL222" s="84"/>
      <c r="AM222" s="85">
        <f t="shared" si="388"/>
        <v>0</v>
      </c>
      <c r="AN222" s="112"/>
      <c r="AO222" s="31">
        <f t="shared" si="389"/>
        <v>0</v>
      </c>
      <c r="AP222" s="33"/>
      <c r="AQ222" s="24"/>
      <c r="AR222" s="84"/>
      <c r="AS222" s="85">
        <f t="shared" si="390"/>
        <v>0</v>
      </c>
      <c r="AT222" s="35"/>
      <c r="AU222" s="31">
        <f t="shared" si="391"/>
        <v>0</v>
      </c>
      <c r="AV222" s="33" t="e">
        <f t="shared" si="397"/>
        <v>#DIV/0!</v>
      </c>
      <c r="AW222" s="24"/>
      <c r="AX222" s="84"/>
      <c r="AY222" s="85"/>
      <c r="AZ222" s="35"/>
      <c r="BA222" s="31"/>
      <c r="BB222" s="33"/>
      <c r="BC222" s="24"/>
      <c r="BD222" s="47"/>
      <c r="BE222" s="88"/>
      <c r="BF222" s="39"/>
      <c r="BG222" s="1"/>
      <c r="BH222" s="2"/>
      <c r="BI222" s="12"/>
      <c r="BJ222" s="77">
        <v>1</v>
      </c>
      <c r="BK222" s="88">
        <f>BJ222/$BJ$261</f>
        <v>2.6455026455026454E-3</v>
      </c>
      <c r="BL222" s="93"/>
      <c r="BM222" s="1">
        <f>BL222/$BL$261</f>
        <v>0</v>
      </c>
      <c r="BN222" s="2">
        <f>BL222/BJ222</f>
        <v>0</v>
      </c>
    </row>
    <row r="223" spans="1:66" x14ac:dyDescent="0.2">
      <c r="A223" s="126" t="s">
        <v>86</v>
      </c>
      <c r="B223" s="84"/>
      <c r="C223" s="85">
        <f t="shared" si="355"/>
        <v>0</v>
      </c>
      <c r="D223" s="112"/>
      <c r="E223" s="31">
        <f t="shared" si="356"/>
        <v>0</v>
      </c>
      <c r="F223" s="33"/>
      <c r="G223" s="24"/>
      <c r="H223" s="84"/>
      <c r="I223" s="85">
        <f t="shared" si="350"/>
        <v>0</v>
      </c>
      <c r="J223" s="112"/>
      <c r="K223" s="31">
        <f t="shared" si="351"/>
        <v>0</v>
      </c>
      <c r="L223" s="33"/>
      <c r="M223" s="24"/>
      <c r="N223" s="84"/>
      <c r="O223" s="85">
        <f t="shared" si="392"/>
        <v>0</v>
      </c>
      <c r="P223" s="112"/>
      <c r="Q223" s="31">
        <f t="shared" si="393"/>
        <v>0</v>
      </c>
      <c r="R223" s="33"/>
      <c r="S223" s="24"/>
      <c r="T223" s="84"/>
      <c r="U223" s="85">
        <f t="shared" si="353"/>
        <v>0</v>
      </c>
      <c r="V223" s="112"/>
      <c r="W223" s="31">
        <f t="shared" si="354"/>
        <v>0</v>
      </c>
      <c r="X223" s="33"/>
      <c r="Y223" s="24"/>
      <c r="Z223" s="84"/>
      <c r="AA223" s="85">
        <f t="shared" si="383"/>
        <v>0</v>
      </c>
      <c r="AB223" s="112"/>
      <c r="AC223" s="31">
        <f t="shared" si="384"/>
        <v>0</v>
      </c>
      <c r="AD223" s="33"/>
      <c r="AE223" s="24"/>
      <c r="AF223" s="84"/>
      <c r="AG223" s="85">
        <f t="shared" si="386"/>
        <v>0</v>
      </c>
      <c r="AH223" s="112"/>
      <c r="AI223" s="31">
        <f t="shared" si="387"/>
        <v>0</v>
      </c>
      <c r="AJ223" s="33"/>
      <c r="AK223" s="24"/>
      <c r="AL223" s="84"/>
      <c r="AM223" s="85">
        <f t="shared" si="388"/>
        <v>0</v>
      </c>
      <c r="AN223" s="112"/>
      <c r="AO223" s="31">
        <f t="shared" si="389"/>
        <v>0</v>
      </c>
      <c r="AP223" s="33"/>
      <c r="AQ223" s="24"/>
      <c r="AR223" s="84"/>
      <c r="AS223" s="85">
        <f t="shared" si="390"/>
        <v>0</v>
      </c>
      <c r="AT223" s="35"/>
      <c r="AU223" s="31">
        <f t="shared" si="391"/>
        <v>0</v>
      </c>
      <c r="AV223" s="33" t="e">
        <f t="shared" si="397"/>
        <v>#DIV/0!</v>
      </c>
      <c r="AW223" s="24"/>
      <c r="AX223" s="84">
        <v>1</v>
      </c>
      <c r="AY223" s="85">
        <f>AX223/$AX$261</f>
        <v>1.7825311942959001E-3</v>
      </c>
      <c r="AZ223" s="35"/>
      <c r="BA223" s="31">
        <f>AZ223/$AZ$261</f>
        <v>0</v>
      </c>
      <c r="BB223" s="33">
        <f t="shared" si="398"/>
        <v>0</v>
      </c>
      <c r="BC223" s="24"/>
      <c r="BD223" s="47"/>
      <c r="BE223" s="88"/>
      <c r="BF223" s="39"/>
      <c r="BG223" s="1"/>
      <c r="BH223" s="2"/>
      <c r="BI223" s="12"/>
      <c r="BJ223" s="77">
        <v>1</v>
      </c>
      <c r="BK223" s="88">
        <f>BJ223/$BJ$261</f>
        <v>2.6455026455026454E-3</v>
      </c>
      <c r="BL223" s="93"/>
      <c r="BM223" s="1">
        <f>BL223/$BL$261</f>
        <v>0</v>
      </c>
      <c r="BN223" s="2">
        <f>BL223/BJ223</f>
        <v>0</v>
      </c>
    </row>
    <row r="224" spans="1:66" x14ac:dyDescent="0.2">
      <c r="A224" s="126" t="s">
        <v>26</v>
      </c>
      <c r="B224" s="84"/>
      <c r="C224" s="85">
        <f t="shared" si="355"/>
        <v>0</v>
      </c>
      <c r="D224" s="112"/>
      <c r="E224" s="31">
        <f t="shared" si="356"/>
        <v>0</v>
      </c>
      <c r="F224" s="33" t="e">
        <f t="shared" ref="F224:F225" si="399">D224/B224</f>
        <v>#DIV/0!</v>
      </c>
      <c r="G224" s="24"/>
      <c r="H224" s="84"/>
      <c r="I224" s="85">
        <f t="shared" si="350"/>
        <v>0</v>
      </c>
      <c r="J224" s="112"/>
      <c r="K224" s="31">
        <f t="shared" si="351"/>
        <v>0</v>
      </c>
      <c r="L224" s="33" t="e">
        <f t="shared" ref="L224:L225" si="400">J224/H224</f>
        <v>#DIV/0!</v>
      </c>
      <c r="M224" s="24"/>
      <c r="N224" s="84">
        <v>1</v>
      </c>
      <c r="O224" s="85">
        <f t="shared" si="392"/>
        <v>1.5037593984962407E-3</v>
      </c>
      <c r="P224" s="112"/>
      <c r="Q224" s="31">
        <f t="shared" si="393"/>
        <v>0</v>
      </c>
      <c r="R224" s="33">
        <f t="shared" si="371"/>
        <v>0</v>
      </c>
      <c r="S224" s="24"/>
      <c r="T224" s="84">
        <v>2</v>
      </c>
      <c r="U224" s="85">
        <f t="shared" si="353"/>
        <v>3.1545741324921135E-3</v>
      </c>
      <c r="V224" s="112"/>
      <c r="W224" s="31">
        <f t="shared" si="354"/>
        <v>0</v>
      </c>
      <c r="X224" s="33">
        <f t="shared" si="368"/>
        <v>0</v>
      </c>
      <c r="Y224" s="24"/>
      <c r="Z224" s="84">
        <v>1</v>
      </c>
      <c r="AA224" s="85">
        <f t="shared" si="383"/>
        <v>1.3869625520110957E-3</v>
      </c>
      <c r="AB224" s="112"/>
      <c r="AC224" s="31">
        <f t="shared" si="384"/>
        <v>0</v>
      </c>
      <c r="AD224" s="33">
        <f t="shared" ref="AD224:AD227" si="401">AB224/Z224</f>
        <v>0</v>
      </c>
      <c r="AE224" s="24"/>
      <c r="AF224" s="84">
        <v>2</v>
      </c>
      <c r="AG224" s="85">
        <f t="shared" si="386"/>
        <v>2.7434842249657062E-3</v>
      </c>
      <c r="AH224" s="112"/>
      <c r="AI224" s="31">
        <f t="shared" si="387"/>
        <v>0</v>
      </c>
      <c r="AJ224" s="33">
        <f t="shared" si="396"/>
        <v>0</v>
      </c>
      <c r="AK224" s="24"/>
      <c r="AL224" s="84"/>
      <c r="AM224" s="85">
        <f t="shared" si="388"/>
        <v>0</v>
      </c>
      <c r="AN224" s="112"/>
      <c r="AO224" s="31">
        <f t="shared" si="389"/>
        <v>0</v>
      </c>
      <c r="AP224" s="33"/>
      <c r="AQ224" s="24"/>
      <c r="AR224" s="84">
        <v>1</v>
      </c>
      <c r="AS224" s="85">
        <f t="shared" si="390"/>
        <v>1.5723270440251573E-3</v>
      </c>
      <c r="AT224" s="35"/>
      <c r="AU224" s="31">
        <f t="shared" si="391"/>
        <v>0</v>
      </c>
      <c r="AV224" s="33">
        <f t="shared" si="397"/>
        <v>0</v>
      </c>
      <c r="AW224" s="24"/>
      <c r="AX224" s="84">
        <v>1</v>
      </c>
      <c r="AY224" s="85">
        <f>AX224/$AX$261</f>
        <v>1.7825311942959001E-3</v>
      </c>
      <c r="AZ224" s="35"/>
      <c r="BA224" s="31">
        <f>AZ224/$AZ$261</f>
        <v>0</v>
      </c>
      <c r="BB224" s="33">
        <f t="shared" si="398"/>
        <v>0</v>
      </c>
      <c r="BC224" s="24"/>
      <c r="BD224" s="47">
        <v>1</v>
      </c>
      <c r="BE224" s="88">
        <f>BD224/$BD$261</f>
        <v>2.0161290322580645E-3</v>
      </c>
      <c r="BF224" s="20"/>
      <c r="BG224" s="1">
        <f>BF224/$BF$261</f>
        <v>0</v>
      </c>
      <c r="BH224" s="2">
        <f>BF224/BD224</f>
        <v>0</v>
      </c>
      <c r="BI224" s="12"/>
      <c r="BJ224" s="78"/>
      <c r="BK224" s="88"/>
      <c r="BL224" s="39"/>
      <c r="BM224" s="1"/>
      <c r="BN224" s="2"/>
    </row>
    <row r="225" spans="1:66" x14ac:dyDescent="0.2">
      <c r="A225" s="126" t="s">
        <v>150</v>
      </c>
      <c r="B225" s="84">
        <v>1</v>
      </c>
      <c r="C225" s="85">
        <f t="shared" si="355"/>
        <v>2.0242914979757085E-3</v>
      </c>
      <c r="D225" s="112">
        <v>0</v>
      </c>
      <c r="E225" s="31">
        <f t="shared" si="356"/>
        <v>0</v>
      </c>
      <c r="F225" s="33">
        <f t="shared" si="399"/>
        <v>0</v>
      </c>
      <c r="G225" s="24"/>
      <c r="H225" s="84"/>
      <c r="I225" s="85">
        <f t="shared" si="350"/>
        <v>0</v>
      </c>
      <c r="J225" s="112"/>
      <c r="K225" s="31">
        <f t="shared" si="351"/>
        <v>0</v>
      </c>
      <c r="L225" s="33" t="e">
        <f t="shared" si="400"/>
        <v>#DIV/0!</v>
      </c>
      <c r="M225" s="24"/>
      <c r="N225" s="84">
        <v>1</v>
      </c>
      <c r="O225" s="85">
        <f t="shared" si="392"/>
        <v>1.5037593984962407E-3</v>
      </c>
      <c r="P225" s="112"/>
      <c r="Q225" s="31">
        <f t="shared" si="393"/>
        <v>0</v>
      </c>
      <c r="R225" s="33">
        <f t="shared" si="371"/>
        <v>0</v>
      </c>
      <c r="S225" s="24"/>
      <c r="T225" s="84">
        <v>2</v>
      </c>
      <c r="U225" s="85">
        <f t="shared" si="353"/>
        <v>3.1545741324921135E-3</v>
      </c>
      <c r="V225" s="112">
        <v>1</v>
      </c>
      <c r="W225" s="31">
        <f t="shared" si="354"/>
        <v>6.5789473684210523E-3</v>
      </c>
      <c r="X225" s="33">
        <f t="shared" si="368"/>
        <v>0.5</v>
      </c>
      <c r="Y225" s="24"/>
      <c r="Z225" s="84">
        <v>1</v>
      </c>
      <c r="AA225" s="85">
        <f t="shared" si="383"/>
        <v>1.3869625520110957E-3</v>
      </c>
      <c r="AB225" s="112"/>
      <c r="AC225" s="31">
        <f t="shared" si="384"/>
        <v>0</v>
      </c>
      <c r="AD225" s="33">
        <f t="shared" si="401"/>
        <v>0</v>
      </c>
      <c r="AE225" s="24"/>
      <c r="AF225" s="84">
        <v>1</v>
      </c>
      <c r="AG225" s="85">
        <f t="shared" si="386"/>
        <v>1.3717421124828531E-3</v>
      </c>
      <c r="AH225" s="112"/>
      <c r="AI225" s="31">
        <f t="shared" si="387"/>
        <v>0</v>
      </c>
      <c r="AJ225" s="33">
        <f t="shared" si="396"/>
        <v>0</v>
      </c>
      <c r="AK225" s="24"/>
      <c r="AL225" s="84"/>
      <c r="AM225" s="85"/>
      <c r="AN225" s="112"/>
      <c r="AO225" s="31"/>
      <c r="AP225" s="33"/>
      <c r="AQ225" s="24"/>
      <c r="AR225" s="84"/>
      <c r="AS225" s="85"/>
      <c r="AT225" s="35"/>
      <c r="AU225" s="31"/>
      <c r="AV225" s="33"/>
      <c r="AW225" s="24"/>
      <c r="AX225" s="84"/>
      <c r="AY225" s="85"/>
      <c r="AZ225" s="35"/>
      <c r="BA225" s="31"/>
      <c r="BB225" s="33"/>
      <c r="BC225" s="24"/>
      <c r="BD225" s="47"/>
      <c r="BE225" s="88"/>
      <c r="BF225" s="20"/>
      <c r="BG225" s="1"/>
      <c r="BH225" s="2"/>
      <c r="BI225" s="12"/>
      <c r="BJ225" s="78"/>
      <c r="BK225" s="88"/>
      <c r="BL225" s="39"/>
      <c r="BM225" s="1"/>
      <c r="BN225" s="2"/>
    </row>
    <row r="226" spans="1:66" x14ac:dyDescent="0.2">
      <c r="A226" s="126" t="s">
        <v>151</v>
      </c>
      <c r="B226" s="84">
        <v>1</v>
      </c>
      <c r="C226" s="85">
        <f t="shared" si="355"/>
        <v>2.0242914979757085E-3</v>
      </c>
      <c r="D226" s="112">
        <v>0</v>
      </c>
      <c r="E226" s="31">
        <f t="shared" si="356"/>
        <v>0</v>
      </c>
      <c r="F226" s="33"/>
      <c r="G226" s="24"/>
      <c r="H226" s="84">
        <v>4</v>
      </c>
      <c r="I226" s="85">
        <f t="shared" si="350"/>
        <v>7.1556350626118068E-3</v>
      </c>
      <c r="J226" s="112">
        <v>1</v>
      </c>
      <c r="K226" s="31">
        <f t="shared" si="351"/>
        <v>7.3529411764705881E-3</v>
      </c>
      <c r="L226" s="33"/>
      <c r="M226" s="24"/>
      <c r="N226" s="84"/>
      <c r="O226" s="85">
        <f t="shared" si="392"/>
        <v>0</v>
      </c>
      <c r="P226" s="112"/>
      <c r="Q226" s="31">
        <f t="shared" si="393"/>
        <v>0</v>
      </c>
      <c r="R226" s="33"/>
      <c r="S226" s="24"/>
      <c r="T226" s="84">
        <v>1</v>
      </c>
      <c r="U226" s="85">
        <f t="shared" si="353"/>
        <v>1.5772870662460567E-3</v>
      </c>
      <c r="V226" s="112"/>
      <c r="W226" s="31">
        <f t="shared" si="354"/>
        <v>0</v>
      </c>
      <c r="X226" s="33">
        <f t="shared" si="368"/>
        <v>0</v>
      </c>
      <c r="Y226" s="24"/>
      <c r="Z226" s="84"/>
      <c r="AA226" s="85">
        <f t="shared" si="383"/>
        <v>0</v>
      </c>
      <c r="AB226" s="112"/>
      <c r="AC226" s="31">
        <f t="shared" si="384"/>
        <v>0</v>
      </c>
      <c r="AD226" s="33"/>
      <c r="AE226" s="24"/>
      <c r="AF226" s="84">
        <v>4</v>
      </c>
      <c r="AG226" s="85">
        <f t="shared" si="386"/>
        <v>5.4869684499314125E-3</v>
      </c>
      <c r="AH226" s="112">
        <v>1</v>
      </c>
      <c r="AI226" s="31">
        <f t="shared" si="387"/>
        <v>5.7142857142857143E-3</v>
      </c>
      <c r="AJ226" s="33">
        <f t="shared" si="396"/>
        <v>0.25</v>
      </c>
      <c r="AK226" s="24"/>
      <c r="AL226" s="84"/>
      <c r="AM226" s="85"/>
      <c r="AN226" s="112"/>
      <c r="AO226" s="31"/>
      <c r="AP226" s="33"/>
      <c r="AQ226" s="24"/>
      <c r="AR226" s="84"/>
      <c r="AS226" s="85"/>
      <c r="AT226" s="35"/>
      <c r="AU226" s="31"/>
      <c r="AV226" s="33"/>
      <c r="AW226" s="24"/>
      <c r="AX226" s="84"/>
      <c r="AY226" s="85"/>
      <c r="AZ226" s="35"/>
      <c r="BA226" s="31"/>
      <c r="BB226" s="33"/>
      <c r="BC226" s="24"/>
      <c r="BD226" s="47"/>
      <c r="BE226" s="88"/>
      <c r="BF226" s="20"/>
      <c r="BG226" s="1"/>
      <c r="BH226" s="2"/>
      <c r="BI226" s="12"/>
      <c r="BJ226" s="78"/>
      <c r="BK226" s="88"/>
      <c r="BL226" s="39"/>
      <c r="BM226" s="1"/>
      <c r="BN226" s="2"/>
    </row>
    <row r="227" spans="1:66" x14ac:dyDescent="0.2">
      <c r="A227" s="126" t="s">
        <v>44</v>
      </c>
      <c r="B227" s="84">
        <v>1</v>
      </c>
      <c r="C227" s="85">
        <f t="shared" si="355"/>
        <v>2.0242914979757085E-3</v>
      </c>
      <c r="D227" s="112">
        <v>1</v>
      </c>
      <c r="E227" s="31">
        <f t="shared" si="356"/>
        <v>1.0526315789473684E-2</v>
      </c>
      <c r="F227" s="33">
        <f t="shared" ref="F227:F231" si="402">D227/B227</f>
        <v>1</v>
      </c>
      <c r="G227" s="24"/>
      <c r="H227" s="84">
        <v>2</v>
      </c>
      <c r="I227" s="85">
        <f t="shared" si="350"/>
        <v>3.5778175313059034E-3</v>
      </c>
      <c r="J227" s="112"/>
      <c r="K227" s="31">
        <f t="shared" si="351"/>
        <v>0</v>
      </c>
      <c r="L227" s="33">
        <f t="shared" ref="L227:L230" si="403">J227/H227</f>
        <v>0</v>
      </c>
      <c r="M227" s="24"/>
      <c r="N227" s="84">
        <v>1</v>
      </c>
      <c r="O227" s="85">
        <f t="shared" si="392"/>
        <v>1.5037593984962407E-3</v>
      </c>
      <c r="P227" s="112"/>
      <c r="Q227" s="31">
        <f t="shared" si="393"/>
        <v>0</v>
      </c>
      <c r="R227" s="33">
        <f t="shared" si="371"/>
        <v>0</v>
      </c>
      <c r="S227" s="24"/>
      <c r="T227" s="84"/>
      <c r="U227" s="85">
        <f t="shared" si="353"/>
        <v>0</v>
      </c>
      <c r="V227" s="112"/>
      <c r="W227" s="31">
        <f t="shared" si="354"/>
        <v>0</v>
      </c>
      <c r="X227" s="33"/>
      <c r="Y227" s="24"/>
      <c r="Z227" s="84">
        <v>4</v>
      </c>
      <c r="AA227" s="85">
        <f t="shared" si="383"/>
        <v>5.5478502080443829E-3</v>
      </c>
      <c r="AB227" s="112"/>
      <c r="AC227" s="31">
        <f t="shared" si="384"/>
        <v>0</v>
      </c>
      <c r="AD227" s="33">
        <f t="shared" si="401"/>
        <v>0</v>
      </c>
      <c r="AE227" s="24"/>
      <c r="AF227" s="84"/>
      <c r="AG227" s="85">
        <f t="shared" si="386"/>
        <v>0</v>
      </c>
      <c r="AH227" s="112"/>
      <c r="AI227" s="31">
        <f t="shared" si="387"/>
        <v>0</v>
      </c>
      <c r="AJ227" s="33"/>
      <c r="AK227" s="24"/>
      <c r="AL227" s="84"/>
      <c r="AM227" s="85">
        <f t="shared" ref="AM227:AM248" si="404">AL227/$AL$261</f>
        <v>0</v>
      </c>
      <c r="AN227" s="112"/>
      <c r="AO227" s="31">
        <f t="shared" ref="AO227:AO248" si="405">AN227/$AN$261</f>
        <v>0</v>
      </c>
      <c r="AP227" s="33"/>
      <c r="AQ227" s="24"/>
      <c r="AR227" s="84">
        <v>5</v>
      </c>
      <c r="AS227" s="85">
        <f t="shared" ref="AS227:AS248" si="406">AR227/$AR$261</f>
        <v>7.8616352201257862E-3</v>
      </c>
      <c r="AT227" s="35">
        <v>3</v>
      </c>
      <c r="AU227" s="31">
        <f t="shared" ref="AU227:AU248" si="407">AT227/$AT$261</f>
        <v>2.2556390977443608E-2</v>
      </c>
      <c r="AV227" s="33">
        <f t="shared" si="397"/>
        <v>0.6</v>
      </c>
      <c r="AW227" s="24"/>
      <c r="AX227" s="84">
        <v>1</v>
      </c>
      <c r="AY227" s="85">
        <f>AX227/$AX$261</f>
        <v>1.7825311942959001E-3</v>
      </c>
      <c r="AZ227" s="35"/>
      <c r="BA227" s="31">
        <f>AZ227/$AZ$261</f>
        <v>0</v>
      </c>
      <c r="BB227" s="33">
        <f t="shared" si="398"/>
        <v>0</v>
      </c>
      <c r="BC227" s="24"/>
      <c r="BD227" s="47">
        <v>2</v>
      </c>
      <c r="BE227" s="88">
        <f>BD227/$BD$261</f>
        <v>4.0322580645161289E-3</v>
      </c>
      <c r="BF227" s="39"/>
      <c r="BG227" s="1">
        <f>BF227/$BF$261</f>
        <v>0</v>
      </c>
      <c r="BH227" s="2">
        <f t="shared" ref="BH227:BH231" si="408">BF227/BD227</f>
        <v>0</v>
      </c>
      <c r="BI227" s="12"/>
      <c r="BJ227" s="78"/>
      <c r="BK227" s="88"/>
      <c r="BL227" s="39"/>
      <c r="BM227" s="1"/>
      <c r="BN227" s="2"/>
    </row>
    <row r="228" spans="1:66" s="149" customFormat="1" x14ac:dyDescent="0.2">
      <c r="A228" s="131" t="s">
        <v>64</v>
      </c>
      <c r="B228" s="132">
        <f>SUM(B208:B227)</f>
        <v>11</v>
      </c>
      <c r="C228" s="133">
        <f t="shared" si="355"/>
        <v>2.2267206477732792E-2</v>
      </c>
      <c r="D228" s="134">
        <f>SUM(D208:D227)</f>
        <v>1</v>
      </c>
      <c r="E228" s="135">
        <f t="shared" si="356"/>
        <v>1.0526315789473684E-2</v>
      </c>
      <c r="F228" s="136">
        <f t="shared" si="402"/>
        <v>9.0909090909090912E-2</v>
      </c>
      <c r="G228" s="137"/>
      <c r="H228" s="132">
        <f>SUM(H208:H227)</f>
        <v>16</v>
      </c>
      <c r="I228" s="133">
        <f t="shared" si="350"/>
        <v>2.8622540250447227E-2</v>
      </c>
      <c r="J228" s="134">
        <f>SUM(J208:J227)</f>
        <v>2</v>
      </c>
      <c r="K228" s="135">
        <f t="shared" si="351"/>
        <v>1.4705882352941176E-2</v>
      </c>
      <c r="L228" s="136">
        <f t="shared" si="403"/>
        <v>0.125</v>
      </c>
      <c r="M228" s="137"/>
      <c r="N228" s="132">
        <f>SUM(N208:N227)</f>
        <v>15</v>
      </c>
      <c r="O228" s="133">
        <f t="shared" si="392"/>
        <v>2.2556390977443608E-2</v>
      </c>
      <c r="P228" s="134">
        <f>SUM(P208:P227)</f>
        <v>3</v>
      </c>
      <c r="Q228" s="135">
        <f t="shared" si="393"/>
        <v>1.9736842105263157E-2</v>
      </c>
      <c r="R228" s="136">
        <f t="shared" si="371"/>
        <v>0.2</v>
      </c>
      <c r="S228" s="137"/>
      <c r="T228" s="132">
        <f>SUM(T208:T227)</f>
        <v>20</v>
      </c>
      <c r="U228" s="133">
        <f t="shared" si="353"/>
        <v>3.1545741324921134E-2</v>
      </c>
      <c r="V228" s="134">
        <f>SUM(V208:V227)</f>
        <v>2</v>
      </c>
      <c r="W228" s="135">
        <f t="shared" si="354"/>
        <v>1.3157894736842105E-2</v>
      </c>
      <c r="X228" s="136">
        <f t="shared" si="368"/>
        <v>0.1</v>
      </c>
      <c r="Y228" s="137"/>
      <c r="Z228" s="132">
        <f>SUM(Z208:Z227)</f>
        <v>22</v>
      </c>
      <c r="AA228" s="133">
        <f t="shared" si="383"/>
        <v>3.0513176144244106E-2</v>
      </c>
      <c r="AB228" s="134">
        <f>SUM(AB208:AB227)</f>
        <v>4</v>
      </c>
      <c r="AC228" s="135">
        <f t="shared" si="384"/>
        <v>2.3121387283236993E-2</v>
      </c>
      <c r="AD228" s="136">
        <f t="shared" ref="AD228:AD233" si="409">AB228/Z228</f>
        <v>0.18181818181818182</v>
      </c>
      <c r="AE228" s="137"/>
      <c r="AF228" s="132">
        <f>SUM(AF208:AF227)</f>
        <v>27</v>
      </c>
      <c r="AG228" s="133">
        <f t="shared" si="386"/>
        <v>3.7037037037037035E-2</v>
      </c>
      <c r="AH228" s="134">
        <f>SUM(AH208:AH227)</f>
        <v>7</v>
      </c>
      <c r="AI228" s="135">
        <f t="shared" si="387"/>
        <v>0.04</v>
      </c>
      <c r="AJ228" s="136">
        <f t="shared" si="396"/>
        <v>0.25925925925925924</v>
      </c>
      <c r="AK228" s="137"/>
      <c r="AL228" s="132">
        <f>SUM(AL208:AL227)</f>
        <v>17</v>
      </c>
      <c r="AM228" s="133">
        <f t="shared" si="404"/>
        <v>2.6984126984126985E-2</v>
      </c>
      <c r="AN228" s="134">
        <f>SUM(AN208:AN227)</f>
        <v>4</v>
      </c>
      <c r="AO228" s="135">
        <f t="shared" si="405"/>
        <v>2.5477707006369428E-2</v>
      </c>
      <c r="AP228" s="136">
        <f t="shared" ref="AP228:AP261" si="410">AN228/AL228</f>
        <v>0.23529411764705882</v>
      </c>
      <c r="AQ228" s="137"/>
      <c r="AR228" s="132">
        <f>SUM(AR208:AR227)</f>
        <v>30</v>
      </c>
      <c r="AS228" s="133">
        <f t="shared" si="406"/>
        <v>4.716981132075472E-2</v>
      </c>
      <c r="AT228" s="138">
        <f>SUM(AT208:AT227)</f>
        <v>9</v>
      </c>
      <c r="AU228" s="135">
        <f t="shared" si="407"/>
        <v>6.7669172932330823E-2</v>
      </c>
      <c r="AV228" s="136">
        <f t="shared" si="397"/>
        <v>0.3</v>
      </c>
      <c r="AW228" s="137"/>
      <c r="AX228" s="132">
        <f>SUM(AX208:AX227)</f>
        <v>19</v>
      </c>
      <c r="AY228" s="133">
        <f>AX228/$AX$261</f>
        <v>3.3868092691622102E-2</v>
      </c>
      <c r="AZ228" s="138">
        <f>SUM(AZ208:AZ227)</f>
        <v>3</v>
      </c>
      <c r="BA228" s="135">
        <f>AZ228/$AZ$261</f>
        <v>2.3076923076923078E-2</v>
      </c>
      <c r="BB228" s="136">
        <f t="shared" si="398"/>
        <v>0.15789473684210525</v>
      </c>
      <c r="BC228" s="137"/>
      <c r="BD228" s="139">
        <f>SUM(BD208:BD227)</f>
        <v>22</v>
      </c>
      <c r="BE228" s="140">
        <f>BD228/$BD$261</f>
        <v>4.4354838709677422E-2</v>
      </c>
      <c r="BF228" s="147">
        <f>SUM(BF208:BF227)</f>
        <v>4</v>
      </c>
      <c r="BG228" s="142">
        <f>BF228/$BF$261</f>
        <v>0.04</v>
      </c>
      <c r="BH228" s="143">
        <f t="shared" si="408"/>
        <v>0.18181818181818182</v>
      </c>
      <c r="BI228" s="144"/>
      <c r="BJ228" s="139">
        <f>SUM(BJ208:BJ224)</f>
        <v>32</v>
      </c>
      <c r="BK228" s="140">
        <f>BJ228/$BJ$261</f>
        <v>8.4656084656084651E-2</v>
      </c>
      <c r="BL228" s="147">
        <f>SUM(BL208:BL224)</f>
        <v>10</v>
      </c>
      <c r="BM228" s="142">
        <f>BL228/$BL$261</f>
        <v>0.12345679012345678</v>
      </c>
      <c r="BN228" s="143">
        <f t="shared" ref="BN228:BN259" si="411">BL228/BJ228</f>
        <v>0.3125</v>
      </c>
    </row>
    <row r="229" spans="1:66" x14ac:dyDescent="0.2">
      <c r="A229" s="126" t="s">
        <v>45</v>
      </c>
      <c r="B229" s="84">
        <v>2</v>
      </c>
      <c r="C229" s="85">
        <f t="shared" si="355"/>
        <v>4.048582995951417E-3</v>
      </c>
      <c r="D229" s="112">
        <v>1</v>
      </c>
      <c r="E229" s="31">
        <f t="shared" si="356"/>
        <v>1.0526315789473684E-2</v>
      </c>
      <c r="F229" s="33">
        <f t="shared" si="402"/>
        <v>0.5</v>
      </c>
      <c r="G229" s="24"/>
      <c r="H229" s="84">
        <v>3</v>
      </c>
      <c r="I229" s="85">
        <f t="shared" si="350"/>
        <v>5.3667262969588547E-3</v>
      </c>
      <c r="J229" s="112"/>
      <c r="K229" s="31">
        <f t="shared" si="351"/>
        <v>0</v>
      </c>
      <c r="L229" s="33">
        <f t="shared" si="403"/>
        <v>0</v>
      </c>
      <c r="M229" s="24"/>
      <c r="N229" s="84">
        <v>6</v>
      </c>
      <c r="O229" s="85">
        <f t="shared" si="392"/>
        <v>9.0225563909774441E-3</v>
      </c>
      <c r="P229" s="112">
        <v>1</v>
      </c>
      <c r="Q229" s="31">
        <f t="shared" si="393"/>
        <v>6.5789473684210523E-3</v>
      </c>
      <c r="R229" s="33">
        <f t="shared" si="371"/>
        <v>0.16666666666666666</v>
      </c>
      <c r="S229" s="24"/>
      <c r="T229" s="84">
        <v>5</v>
      </c>
      <c r="U229" s="85">
        <f t="shared" si="353"/>
        <v>7.8864353312302835E-3</v>
      </c>
      <c r="V229" s="112">
        <v>2</v>
      </c>
      <c r="W229" s="31">
        <f t="shared" si="354"/>
        <v>1.3157894736842105E-2</v>
      </c>
      <c r="X229" s="33">
        <f t="shared" si="368"/>
        <v>0.4</v>
      </c>
      <c r="Y229" s="24"/>
      <c r="Z229" s="84">
        <v>3</v>
      </c>
      <c r="AA229" s="85">
        <f t="shared" si="383"/>
        <v>4.160887656033287E-3</v>
      </c>
      <c r="AB229" s="112"/>
      <c r="AC229" s="31">
        <f t="shared" si="384"/>
        <v>0</v>
      </c>
      <c r="AD229" s="33">
        <f t="shared" si="409"/>
        <v>0</v>
      </c>
      <c r="AE229" s="24"/>
      <c r="AF229" s="84">
        <v>1</v>
      </c>
      <c r="AG229" s="85">
        <f t="shared" si="386"/>
        <v>1.3717421124828531E-3</v>
      </c>
      <c r="AH229" s="112"/>
      <c r="AI229" s="31">
        <f t="shared" si="387"/>
        <v>0</v>
      </c>
      <c r="AJ229" s="33">
        <f t="shared" ref="AJ229:AJ233" si="412">AH229/AF229</f>
        <v>0</v>
      </c>
      <c r="AK229" s="24"/>
      <c r="AL229" s="84">
        <v>2</v>
      </c>
      <c r="AM229" s="85">
        <f t="shared" si="404"/>
        <v>3.1746031746031746E-3</v>
      </c>
      <c r="AN229" s="112"/>
      <c r="AO229" s="31">
        <f t="shared" si="405"/>
        <v>0</v>
      </c>
      <c r="AP229" s="33">
        <f t="shared" si="410"/>
        <v>0</v>
      </c>
      <c r="AQ229" s="24"/>
      <c r="AR229" s="84">
        <v>4</v>
      </c>
      <c r="AS229" s="85">
        <f t="shared" si="406"/>
        <v>6.2893081761006293E-3</v>
      </c>
      <c r="AT229" s="35">
        <v>1</v>
      </c>
      <c r="AU229" s="31">
        <f t="shared" si="407"/>
        <v>7.5187969924812026E-3</v>
      </c>
      <c r="AV229" s="33">
        <f t="shared" si="397"/>
        <v>0.25</v>
      </c>
      <c r="AW229" s="24"/>
      <c r="AX229" s="84">
        <v>9</v>
      </c>
      <c r="AY229" s="85">
        <f>AX229/$AX$261</f>
        <v>1.6042780748663103E-2</v>
      </c>
      <c r="AZ229" s="35">
        <v>2</v>
      </c>
      <c r="BA229" s="31">
        <f>AZ229/$AZ$261</f>
        <v>1.5384615384615385E-2</v>
      </c>
      <c r="BB229" s="33">
        <f t="shared" si="398"/>
        <v>0.22222222222222221</v>
      </c>
      <c r="BC229" s="24"/>
      <c r="BD229" s="47">
        <v>5</v>
      </c>
      <c r="BE229" s="88">
        <f>BD229/$BD$261</f>
        <v>1.0080645161290322E-2</v>
      </c>
      <c r="BF229" s="39">
        <v>1</v>
      </c>
      <c r="BG229" s="1">
        <f>BF229/$BF$261</f>
        <v>0.01</v>
      </c>
      <c r="BH229" s="2">
        <f t="shared" si="408"/>
        <v>0.2</v>
      </c>
      <c r="BI229" s="12"/>
      <c r="BJ229" s="77">
        <v>2</v>
      </c>
      <c r="BK229" s="88">
        <f>BJ229/$BJ$261</f>
        <v>5.2910052910052907E-3</v>
      </c>
      <c r="BL229" s="93">
        <v>1</v>
      </c>
      <c r="BM229" s="1">
        <f>BL229/$BL$261</f>
        <v>1.2345679012345678E-2</v>
      </c>
      <c r="BN229" s="2">
        <f t="shared" si="411"/>
        <v>0.5</v>
      </c>
    </row>
    <row r="230" spans="1:66" ht="13.5" customHeight="1" x14ac:dyDescent="0.2">
      <c r="A230" s="126" t="s">
        <v>27</v>
      </c>
      <c r="B230" s="84">
        <v>2</v>
      </c>
      <c r="C230" s="85">
        <f t="shared" si="355"/>
        <v>4.048582995951417E-3</v>
      </c>
      <c r="D230" s="112">
        <v>0</v>
      </c>
      <c r="E230" s="31">
        <f t="shared" si="356"/>
        <v>0</v>
      </c>
      <c r="F230" s="33">
        <f t="shared" si="402"/>
        <v>0</v>
      </c>
      <c r="G230" s="24"/>
      <c r="H230" s="84">
        <v>5</v>
      </c>
      <c r="I230" s="85">
        <f t="shared" si="350"/>
        <v>8.9445438282647581E-3</v>
      </c>
      <c r="J230" s="112"/>
      <c r="K230" s="31">
        <f t="shared" si="351"/>
        <v>0</v>
      </c>
      <c r="L230" s="33">
        <f t="shared" si="403"/>
        <v>0</v>
      </c>
      <c r="M230" s="24"/>
      <c r="N230" s="84">
        <v>3</v>
      </c>
      <c r="O230" s="85">
        <f t="shared" si="392"/>
        <v>4.5112781954887221E-3</v>
      </c>
      <c r="P230" s="112"/>
      <c r="Q230" s="31">
        <f t="shared" si="393"/>
        <v>0</v>
      </c>
      <c r="R230" s="33">
        <f t="shared" si="371"/>
        <v>0</v>
      </c>
      <c r="S230" s="24"/>
      <c r="T230" s="84">
        <v>4</v>
      </c>
      <c r="U230" s="85">
        <f t="shared" si="353"/>
        <v>6.3091482649842269E-3</v>
      </c>
      <c r="V230" s="112">
        <v>2</v>
      </c>
      <c r="W230" s="31">
        <f t="shared" si="354"/>
        <v>1.3157894736842105E-2</v>
      </c>
      <c r="X230" s="33">
        <f t="shared" si="368"/>
        <v>0.5</v>
      </c>
      <c r="Y230" s="24"/>
      <c r="Z230" s="84">
        <v>2</v>
      </c>
      <c r="AA230" s="85">
        <f t="shared" si="383"/>
        <v>2.7739251040221915E-3</v>
      </c>
      <c r="AB230" s="112"/>
      <c r="AC230" s="31">
        <f t="shared" si="384"/>
        <v>0</v>
      </c>
      <c r="AD230" s="33">
        <f t="shared" si="409"/>
        <v>0</v>
      </c>
      <c r="AE230" s="24"/>
      <c r="AF230" s="84">
        <v>5</v>
      </c>
      <c r="AG230" s="85">
        <f t="shared" si="386"/>
        <v>6.8587105624142658E-3</v>
      </c>
      <c r="AH230" s="112">
        <v>2</v>
      </c>
      <c r="AI230" s="31">
        <f t="shared" si="387"/>
        <v>1.1428571428571429E-2</v>
      </c>
      <c r="AJ230" s="33">
        <f t="shared" si="412"/>
        <v>0.4</v>
      </c>
      <c r="AK230" s="24"/>
      <c r="AL230" s="84">
        <v>2</v>
      </c>
      <c r="AM230" s="85">
        <f t="shared" si="404"/>
        <v>3.1746031746031746E-3</v>
      </c>
      <c r="AN230" s="112">
        <v>2</v>
      </c>
      <c r="AO230" s="31">
        <f t="shared" si="405"/>
        <v>1.2738853503184714E-2</v>
      </c>
      <c r="AP230" s="33">
        <f t="shared" si="410"/>
        <v>1</v>
      </c>
      <c r="AQ230" s="24"/>
      <c r="AR230" s="84">
        <v>2</v>
      </c>
      <c r="AS230" s="85">
        <f t="shared" si="406"/>
        <v>3.1446540880503146E-3</v>
      </c>
      <c r="AT230" s="35"/>
      <c r="AU230" s="31">
        <f t="shared" si="407"/>
        <v>0</v>
      </c>
      <c r="AV230" s="33">
        <f t="shared" si="397"/>
        <v>0</v>
      </c>
      <c r="AW230" s="24"/>
      <c r="AX230" s="84">
        <v>3</v>
      </c>
      <c r="AY230" s="85">
        <f>AX230/$AX$261</f>
        <v>5.3475935828877002E-3</v>
      </c>
      <c r="AZ230" s="35"/>
      <c r="BA230" s="31">
        <f>AZ230/$AZ$261</f>
        <v>0</v>
      </c>
      <c r="BB230" s="33">
        <f t="shared" si="398"/>
        <v>0</v>
      </c>
      <c r="BC230" s="24"/>
      <c r="BD230" s="47">
        <v>3</v>
      </c>
      <c r="BE230" s="88">
        <f>BD230/$BD$261</f>
        <v>6.0483870967741934E-3</v>
      </c>
      <c r="BF230" s="20"/>
      <c r="BG230" s="1">
        <f>BF230/$BF$261</f>
        <v>0</v>
      </c>
      <c r="BH230" s="2">
        <f t="shared" si="408"/>
        <v>0</v>
      </c>
      <c r="BI230" s="12"/>
      <c r="BJ230" s="77">
        <v>1</v>
      </c>
      <c r="BK230" s="88">
        <f>BJ230/$BJ$261</f>
        <v>2.6455026455026454E-3</v>
      </c>
      <c r="BL230" s="93"/>
      <c r="BM230" s="1">
        <f>BL230/$BL$261</f>
        <v>0</v>
      </c>
      <c r="BN230" s="2">
        <f t="shared" si="411"/>
        <v>0</v>
      </c>
    </row>
    <row r="231" spans="1:66" ht="12.75" customHeight="1" x14ac:dyDescent="0.2">
      <c r="A231" s="126" t="s">
        <v>28</v>
      </c>
      <c r="B231" s="84">
        <v>1</v>
      </c>
      <c r="C231" s="85">
        <f t="shared" si="355"/>
        <v>2.0242914979757085E-3</v>
      </c>
      <c r="D231" s="112">
        <v>0</v>
      </c>
      <c r="E231" s="31">
        <f t="shared" si="356"/>
        <v>0</v>
      </c>
      <c r="F231" s="33">
        <f t="shared" si="402"/>
        <v>0</v>
      </c>
      <c r="G231" s="24"/>
      <c r="H231" s="84"/>
      <c r="I231" s="85">
        <f t="shared" si="350"/>
        <v>0</v>
      </c>
      <c r="J231" s="112"/>
      <c r="K231" s="31">
        <f t="shared" si="351"/>
        <v>0</v>
      </c>
      <c r="L231" s="33"/>
      <c r="M231" s="24"/>
      <c r="N231" s="84"/>
      <c r="O231" s="85">
        <f t="shared" si="392"/>
        <v>0</v>
      </c>
      <c r="P231" s="112"/>
      <c r="Q231" s="31">
        <f t="shared" si="393"/>
        <v>0</v>
      </c>
      <c r="R231" s="33"/>
      <c r="S231" s="24"/>
      <c r="T231" s="84"/>
      <c r="U231" s="85">
        <f t="shared" si="353"/>
        <v>0</v>
      </c>
      <c r="V231" s="112"/>
      <c r="W231" s="31">
        <f t="shared" si="354"/>
        <v>0</v>
      </c>
      <c r="X231" s="33"/>
      <c r="Y231" s="24"/>
      <c r="Z231" s="84">
        <v>1</v>
      </c>
      <c r="AA231" s="85">
        <f t="shared" si="383"/>
        <v>1.3869625520110957E-3</v>
      </c>
      <c r="AB231" s="112"/>
      <c r="AC231" s="31">
        <f t="shared" si="384"/>
        <v>0</v>
      </c>
      <c r="AD231" s="33">
        <f t="shared" si="409"/>
        <v>0</v>
      </c>
      <c r="AE231" s="24"/>
      <c r="AF231" s="84">
        <v>1</v>
      </c>
      <c r="AG231" s="85">
        <f t="shared" si="386"/>
        <v>1.3717421124828531E-3</v>
      </c>
      <c r="AH231" s="112"/>
      <c r="AI231" s="31">
        <f t="shared" si="387"/>
        <v>0</v>
      </c>
      <c r="AJ231" s="33">
        <f t="shared" si="412"/>
        <v>0</v>
      </c>
      <c r="AK231" s="24"/>
      <c r="AL231" s="84">
        <v>1</v>
      </c>
      <c r="AM231" s="85">
        <f t="shared" si="404"/>
        <v>1.5873015873015873E-3</v>
      </c>
      <c r="AN231" s="112"/>
      <c r="AO231" s="31">
        <f t="shared" si="405"/>
        <v>0</v>
      </c>
      <c r="AP231" s="33">
        <f t="shared" si="410"/>
        <v>0</v>
      </c>
      <c r="AQ231" s="24"/>
      <c r="AR231" s="84">
        <v>1</v>
      </c>
      <c r="AS231" s="85">
        <f t="shared" si="406"/>
        <v>1.5723270440251573E-3</v>
      </c>
      <c r="AT231" s="35">
        <v>1</v>
      </c>
      <c r="AU231" s="31">
        <f t="shared" si="407"/>
        <v>7.5187969924812026E-3</v>
      </c>
      <c r="AV231" s="33">
        <f t="shared" si="397"/>
        <v>1</v>
      </c>
      <c r="AW231" s="24"/>
      <c r="AX231" s="84">
        <v>1</v>
      </c>
      <c r="AY231" s="85">
        <f>AX231/$AX$261</f>
        <v>1.7825311942959001E-3</v>
      </c>
      <c r="AZ231" s="35"/>
      <c r="BA231" s="31">
        <f>AZ231/$AZ$261</f>
        <v>0</v>
      </c>
      <c r="BB231" s="33">
        <f t="shared" si="398"/>
        <v>0</v>
      </c>
      <c r="BC231" s="24"/>
      <c r="BD231" s="47">
        <v>2</v>
      </c>
      <c r="BE231" s="88">
        <f>BD231/$BD$261</f>
        <v>4.0322580645161289E-3</v>
      </c>
      <c r="BF231" s="20">
        <v>1</v>
      </c>
      <c r="BG231" s="1">
        <f>BF231/$BF$261</f>
        <v>0.01</v>
      </c>
      <c r="BH231" s="2">
        <f t="shared" si="408"/>
        <v>0.5</v>
      </c>
      <c r="BI231" s="12"/>
      <c r="BJ231" s="77">
        <v>1</v>
      </c>
      <c r="BK231" s="88">
        <f>BJ231/$BJ$261</f>
        <v>2.6455026455026454E-3</v>
      </c>
      <c r="BL231" s="93"/>
      <c r="BM231" s="1">
        <f>BL231/$BL$261</f>
        <v>0</v>
      </c>
      <c r="BN231" s="2">
        <f t="shared" si="411"/>
        <v>0</v>
      </c>
    </row>
    <row r="232" spans="1:66" ht="12.75" customHeight="1" x14ac:dyDescent="0.2">
      <c r="A232" s="126" t="s">
        <v>162</v>
      </c>
      <c r="B232" s="84"/>
      <c r="C232" s="85">
        <f t="shared" si="355"/>
        <v>0</v>
      </c>
      <c r="D232" s="112"/>
      <c r="E232" s="31">
        <f t="shared" si="356"/>
        <v>0</v>
      </c>
      <c r="F232" s="33" t="e">
        <f t="shared" ref="F232:F233" si="413">D232/B232</f>
        <v>#DIV/0!</v>
      </c>
      <c r="G232" s="24"/>
      <c r="H232" s="84">
        <v>1</v>
      </c>
      <c r="I232" s="85">
        <f t="shared" si="350"/>
        <v>1.7889087656529517E-3</v>
      </c>
      <c r="J232" s="112"/>
      <c r="K232" s="31">
        <f t="shared" si="351"/>
        <v>0</v>
      </c>
      <c r="L232" s="33">
        <f t="shared" ref="L232:L233" si="414">J232/H232</f>
        <v>0</v>
      </c>
      <c r="M232" s="24"/>
      <c r="N232" s="84">
        <v>1</v>
      </c>
      <c r="O232" s="85">
        <f t="shared" si="392"/>
        <v>1.5037593984962407E-3</v>
      </c>
      <c r="P232" s="112"/>
      <c r="Q232" s="31">
        <f t="shared" si="393"/>
        <v>0</v>
      </c>
      <c r="R232" s="33">
        <f t="shared" si="371"/>
        <v>0</v>
      </c>
      <c r="S232" s="24"/>
      <c r="T232" s="84">
        <v>1</v>
      </c>
      <c r="U232" s="85">
        <f t="shared" si="353"/>
        <v>1.5772870662460567E-3</v>
      </c>
      <c r="V232" s="112"/>
      <c r="W232" s="31">
        <f t="shared" si="354"/>
        <v>0</v>
      </c>
      <c r="X232" s="33">
        <f t="shared" si="368"/>
        <v>0</v>
      </c>
      <c r="Y232" s="24"/>
      <c r="Z232" s="84"/>
      <c r="AA232" s="85">
        <f t="shared" si="383"/>
        <v>0</v>
      </c>
      <c r="AB232" s="112"/>
      <c r="AC232" s="31">
        <f t="shared" si="384"/>
        <v>0</v>
      </c>
      <c r="AD232" s="33"/>
      <c r="AE232" s="24"/>
      <c r="AF232" s="84">
        <v>1</v>
      </c>
      <c r="AG232" s="85">
        <f t="shared" si="386"/>
        <v>1.3717421124828531E-3</v>
      </c>
      <c r="AH232" s="112">
        <v>1</v>
      </c>
      <c r="AI232" s="31">
        <f t="shared" si="387"/>
        <v>5.7142857142857143E-3</v>
      </c>
      <c r="AJ232" s="33">
        <f t="shared" si="412"/>
        <v>1</v>
      </c>
      <c r="AK232" s="24"/>
      <c r="AL232" s="84">
        <v>2</v>
      </c>
      <c r="AM232" s="85">
        <f t="shared" si="404"/>
        <v>3.1746031746031746E-3</v>
      </c>
      <c r="AN232" s="112"/>
      <c r="AO232" s="31">
        <f t="shared" si="405"/>
        <v>0</v>
      </c>
      <c r="AP232" s="33">
        <f t="shared" si="410"/>
        <v>0</v>
      </c>
      <c r="AQ232" s="24"/>
      <c r="AR232" s="84"/>
      <c r="AS232" s="85">
        <f t="shared" si="406"/>
        <v>0</v>
      </c>
      <c r="AT232" s="35"/>
      <c r="AU232" s="31">
        <f t="shared" si="407"/>
        <v>0</v>
      </c>
      <c r="AV232" s="33" t="e">
        <f t="shared" si="397"/>
        <v>#DIV/0!</v>
      </c>
      <c r="AW232" s="24"/>
      <c r="AX232" s="84"/>
      <c r="AY232" s="85"/>
      <c r="AZ232" s="35"/>
      <c r="BA232" s="31"/>
      <c r="BB232" s="33"/>
      <c r="BC232" s="24"/>
      <c r="BD232" s="47"/>
      <c r="BE232" s="88"/>
      <c r="BF232" s="39"/>
      <c r="BG232" s="1"/>
      <c r="BH232" s="2"/>
      <c r="BI232" s="12"/>
      <c r="BJ232" s="77"/>
      <c r="BK232" s="88"/>
      <c r="BL232" s="93"/>
      <c r="BM232" s="1"/>
      <c r="BN232" s="2"/>
    </row>
    <row r="233" spans="1:66" s="149" customFormat="1" ht="12.75" customHeight="1" x14ac:dyDescent="0.2">
      <c r="A233" s="131" t="s">
        <v>78</v>
      </c>
      <c r="B233" s="132">
        <f>SUM(B230:B232)</f>
        <v>3</v>
      </c>
      <c r="C233" s="133">
        <f t="shared" si="355"/>
        <v>6.0728744939271256E-3</v>
      </c>
      <c r="D233" s="134">
        <f>SUM(D230:D232)</f>
        <v>0</v>
      </c>
      <c r="E233" s="135">
        <f t="shared" si="356"/>
        <v>0</v>
      </c>
      <c r="F233" s="136">
        <f t="shared" si="413"/>
        <v>0</v>
      </c>
      <c r="G233" s="137"/>
      <c r="H233" s="132">
        <f>SUM(H230:H232)</f>
        <v>6</v>
      </c>
      <c r="I233" s="133">
        <f t="shared" ref="I233:I261" si="415">H233/$H$261</f>
        <v>1.0733452593917709E-2</v>
      </c>
      <c r="J233" s="134">
        <f>SUM(J230:J232)</f>
        <v>0</v>
      </c>
      <c r="K233" s="135">
        <f t="shared" ref="K233:K261" si="416">J233/$J$261</f>
        <v>0</v>
      </c>
      <c r="L233" s="136">
        <f t="shared" si="414"/>
        <v>0</v>
      </c>
      <c r="M233" s="137"/>
      <c r="N233" s="132">
        <f>SUM(N230:N232)</f>
        <v>4</v>
      </c>
      <c r="O233" s="133">
        <f t="shared" si="392"/>
        <v>6.0150375939849628E-3</v>
      </c>
      <c r="P233" s="134">
        <f>SUM(P230:P232)</f>
        <v>0</v>
      </c>
      <c r="Q233" s="135">
        <f t="shared" si="393"/>
        <v>0</v>
      </c>
      <c r="R233" s="136">
        <f t="shared" si="371"/>
        <v>0</v>
      </c>
      <c r="S233" s="137"/>
      <c r="T233" s="132">
        <f>SUM(T230:T232)</f>
        <v>5</v>
      </c>
      <c r="U233" s="133">
        <f t="shared" ref="U233:U248" si="417">T233/$T$261</f>
        <v>7.8864353312302835E-3</v>
      </c>
      <c r="V233" s="134">
        <f>SUM(V230:V232)</f>
        <v>2</v>
      </c>
      <c r="W233" s="135">
        <f t="shared" ref="W233:W248" si="418">V233/$V$261</f>
        <v>1.3157894736842105E-2</v>
      </c>
      <c r="X233" s="136">
        <f t="shared" si="368"/>
        <v>0.4</v>
      </c>
      <c r="Y233" s="137"/>
      <c r="Z233" s="132">
        <f>SUM(Z230:Z232)</f>
        <v>3</v>
      </c>
      <c r="AA233" s="133">
        <f t="shared" si="383"/>
        <v>4.160887656033287E-3</v>
      </c>
      <c r="AB233" s="134">
        <f>SUM(AB230:AB232)</f>
        <v>0</v>
      </c>
      <c r="AC233" s="135">
        <f t="shared" si="384"/>
        <v>0</v>
      </c>
      <c r="AD233" s="136">
        <f t="shared" si="409"/>
        <v>0</v>
      </c>
      <c r="AE233" s="137"/>
      <c r="AF233" s="132">
        <f>SUM(AF230:AF232)</f>
        <v>7</v>
      </c>
      <c r="AG233" s="133">
        <f t="shared" si="386"/>
        <v>9.6021947873799734E-3</v>
      </c>
      <c r="AH233" s="134">
        <f>SUM(AH230:AH232)</f>
        <v>3</v>
      </c>
      <c r="AI233" s="135">
        <f t="shared" si="387"/>
        <v>1.7142857142857144E-2</v>
      </c>
      <c r="AJ233" s="136">
        <f t="shared" si="412"/>
        <v>0.42857142857142855</v>
      </c>
      <c r="AK233" s="137"/>
      <c r="AL233" s="132">
        <f>SUM(AL230:AL232)</f>
        <v>5</v>
      </c>
      <c r="AM233" s="133">
        <f t="shared" si="404"/>
        <v>7.9365079365079361E-3</v>
      </c>
      <c r="AN233" s="134">
        <f>SUM(AN230:AN232)</f>
        <v>2</v>
      </c>
      <c r="AO233" s="135">
        <f t="shared" si="405"/>
        <v>1.2738853503184714E-2</v>
      </c>
      <c r="AP233" s="136">
        <f t="shared" si="410"/>
        <v>0.4</v>
      </c>
      <c r="AQ233" s="137"/>
      <c r="AR233" s="132">
        <f>SUM(AR230:AR232)</f>
        <v>3</v>
      </c>
      <c r="AS233" s="133">
        <f t="shared" si="406"/>
        <v>4.7169811320754715E-3</v>
      </c>
      <c r="AT233" s="138">
        <f>SUM(AT230:AT232)</f>
        <v>1</v>
      </c>
      <c r="AU233" s="135">
        <f t="shared" si="407"/>
        <v>7.5187969924812026E-3</v>
      </c>
      <c r="AV233" s="136">
        <f t="shared" si="397"/>
        <v>0.33333333333333331</v>
      </c>
      <c r="AW233" s="137"/>
      <c r="AX233" s="132">
        <f>SUM(AX230:AX232)</f>
        <v>4</v>
      </c>
      <c r="AY233" s="133">
        <f>AX233/$AX$261</f>
        <v>7.1301247771836003E-3</v>
      </c>
      <c r="AZ233" s="138">
        <f>SUM(AZ230:AZ232)</f>
        <v>0</v>
      </c>
      <c r="BA233" s="135">
        <f>AZ233/$AZ$261</f>
        <v>0</v>
      </c>
      <c r="BB233" s="136">
        <f t="shared" si="398"/>
        <v>0</v>
      </c>
      <c r="BC233" s="137"/>
      <c r="BD233" s="139">
        <f>SUM(BD230:BD232)</f>
        <v>5</v>
      </c>
      <c r="BE233" s="140">
        <f>BD233/$BD$261</f>
        <v>1.0080645161290322E-2</v>
      </c>
      <c r="BF233" s="147">
        <f t="shared" ref="BF233" si="419">SUM(BF230:BF232)</f>
        <v>1</v>
      </c>
      <c r="BG233" s="142">
        <f>BF233/$BF$261</f>
        <v>0.01</v>
      </c>
      <c r="BH233" s="143">
        <f t="shared" ref="BH233" si="420">BF233/BD233</f>
        <v>0.2</v>
      </c>
      <c r="BI233" s="144"/>
      <c r="BJ233" s="139">
        <f>SUM(BJ230:BJ232)</f>
        <v>2</v>
      </c>
      <c r="BK233" s="140">
        <f t="shared" ref="BK233:BK248" si="421">BJ233/$BJ$261</f>
        <v>5.2910052910052907E-3</v>
      </c>
      <c r="BL233" s="147">
        <f t="shared" ref="BL233" si="422">SUM(BL230:BL232)</f>
        <v>0</v>
      </c>
      <c r="BM233" s="142">
        <f t="shared" ref="BM233:BM248" si="423">BL233/$BL$261</f>
        <v>0</v>
      </c>
      <c r="BN233" s="143">
        <f t="shared" si="411"/>
        <v>0</v>
      </c>
    </row>
    <row r="234" spans="1:66" ht="12.75" customHeight="1" x14ac:dyDescent="0.2">
      <c r="A234" s="126" t="s">
        <v>101</v>
      </c>
      <c r="B234" s="84"/>
      <c r="C234" s="85">
        <f t="shared" si="355"/>
        <v>0</v>
      </c>
      <c r="D234" s="112"/>
      <c r="E234" s="31">
        <f t="shared" si="356"/>
        <v>0</v>
      </c>
      <c r="F234" s="33"/>
      <c r="G234" s="24"/>
      <c r="H234" s="84"/>
      <c r="I234" s="85">
        <f t="shared" si="415"/>
        <v>0</v>
      </c>
      <c r="J234" s="112"/>
      <c r="K234" s="31">
        <f t="shared" si="416"/>
        <v>0</v>
      </c>
      <c r="L234" s="33"/>
      <c r="M234" s="24"/>
      <c r="N234" s="84"/>
      <c r="O234" s="85">
        <f t="shared" si="392"/>
        <v>0</v>
      </c>
      <c r="P234" s="112"/>
      <c r="Q234" s="31">
        <f t="shared" si="393"/>
        <v>0</v>
      </c>
      <c r="R234" s="33"/>
      <c r="S234" s="24"/>
      <c r="T234" s="84"/>
      <c r="U234" s="85">
        <f t="shared" si="417"/>
        <v>0</v>
      </c>
      <c r="V234" s="112"/>
      <c r="W234" s="31">
        <f t="shared" si="418"/>
        <v>0</v>
      </c>
      <c r="X234" s="33"/>
      <c r="Y234" s="24"/>
      <c r="Z234" s="84"/>
      <c r="AA234" s="85">
        <f t="shared" si="383"/>
        <v>0</v>
      </c>
      <c r="AB234" s="112"/>
      <c r="AC234" s="31">
        <f t="shared" si="384"/>
        <v>0</v>
      </c>
      <c r="AD234" s="33"/>
      <c r="AE234" s="24"/>
      <c r="AF234" s="84"/>
      <c r="AG234" s="85">
        <f t="shared" si="386"/>
        <v>0</v>
      </c>
      <c r="AH234" s="112"/>
      <c r="AI234" s="31">
        <f t="shared" si="387"/>
        <v>0</v>
      </c>
      <c r="AJ234" s="33"/>
      <c r="AK234" s="24"/>
      <c r="AL234" s="84"/>
      <c r="AM234" s="85">
        <f t="shared" si="404"/>
        <v>0</v>
      </c>
      <c r="AN234" s="112"/>
      <c r="AO234" s="31">
        <f t="shared" si="405"/>
        <v>0</v>
      </c>
      <c r="AP234" s="33"/>
      <c r="AQ234" s="24"/>
      <c r="AR234" s="84"/>
      <c r="AS234" s="85">
        <f t="shared" si="406"/>
        <v>0</v>
      </c>
      <c r="AT234" s="35"/>
      <c r="AU234" s="31">
        <f t="shared" si="407"/>
        <v>0</v>
      </c>
      <c r="AV234" s="33" t="e">
        <f t="shared" si="397"/>
        <v>#DIV/0!</v>
      </c>
      <c r="AW234" s="24"/>
      <c r="AX234" s="84"/>
      <c r="AY234" s="85"/>
      <c r="AZ234" s="35"/>
      <c r="BA234" s="31"/>
      <c r="BB234" s="33"/>
      <c r="BC234" s="24"/>
      <c r="BD234" s="47"/>
      <c r="BE234" s="88"/>
      <c r="BF234" s="39"/>
      <c r="BG234" s="1"/>
      <c r="BH234" s="2"/>
      <c r="BI234" s="12"/>
      <c r="BJ234" s="47">
        <v>8</v>
      </c>
      <c r="BK234" s="88">
        <f t="shared" si="421"/>
        <v>2.1164021164021163E-2</v>
      </c>
      <c r="BL234" s="39">
        <v>1</v>
      </c>
      <c r="BM234" s="1">
        <f t="shared" si="423"/>
        <v>1.2345679012345678E-2</v>
      </c>
      <c r="BN234" s="2">
        <f t="shared" si="411"/>
        <v>0.125</v>
      </c>
    </row>
    <row r="235" spans="1:66" ht="12.75" customHeight="1" x14ac:dyDescent="0.2">
      <c r="A235" s="126" t="s">
        <v>46</v>
      </c>
      <c r="B235" s="84">
        <v>7</v>
      </c>
      <c r="C235" s="85">
        <f t="shared" si="355"/>
        <v>1.417004048582996E-2</v>
      </c>
      <c r="D235" s="112">
        <v>2</v>
      </c>
      <c r="E235" s="31">
        <f t="shared" si="356"/>
        <v>2.1052631578947368E-2</v>
      </c>
      <c r="F235" s="33">
        <f t="shared" ref="F235:F236" si="424">D235/B235</f>
        <v>0.2857142857142857</v>
      </c>
      <c r="G235" s="24"/>
      <c r="H235" s="84">
        <v>3</v>
      </c>
      <c r="I235" s="85">
        <f t="shared" si="415"/>
        <v>5.3667262969588547E-3</v>
      </c>
      <c r="J235" s="112">
        <v>1</v>
      </c>
      <c r="K235" s="31">
        <f t="shared" si="416"/>
        <v>7.3529411764705881E-3</v>
      </c>
      <c r="L235" s="33">
        <f t="shared" ref="L235:L236" si="425">J235/H235</f>
        <v>0.33333333333333331</v>
      </c>
      <c r="M235" s="24"/>
      <c r="N235" s="84">
        <v>9</v>
      </c>
      <c r="O235" s="85">
        <f t="shared" si="392"/>
        <v>1.3533834586466165E-2</v>
      </c>
      <c r="P235" s="112">
        <v>1</v>
      </c>
      <c r="Q235" s="31">
        <f t="shared" si="393"/>
        <v>6.5789473684210523E-3</v>
      </c>
      <c r="R235" s="33">
        <f t="shared" si="371"/>
        <v>0.1111111111111111</v>
      </c>
      <c r="S235" s="24"/>
      <c r="T235" s="84">
        <v>2</v>
      </c>
      <c r="U235" s="85">
        <f t="shared" si="417"/>
        <v>3.1545741324921135E-3</v>
      </c>
      <c r="V235" s="112">
        <v>1</v>
      </c>
      <c r="W235" s="31">
        <f t="shared" si="418"/>
        <v>6.5789473684210523E-3</v>
      </c>
      <c r="X235" s="33">
        <f t="shared" si="368"/>
        <v>0.5</v>
      </c>
      <c r="Y235" s="24"/>
      <c r="Z235" s="84">
        <v>7</v>
      </c>
      <c r="AA235" s="85">
        <f t="shared" si="383"/>
        <v>9.7087378640776691E-3</v>
      </c>
      <c r="AB235" s="112"/>
      <c r="AC235" s="31">
        <f t="shared" si="384"/>
        <v>0</v>
      </c>
      <c r="AD235" s="33">
        <f t="shared" ref="AD235:AD244" si="426">AB235/Z235</f>
        <v>0</v>
      </c>
      <c r="AE235" s="24"/>
      <c r="AF235" s="84">
        <v>6</v>
      </c>
      <c r="AG235" s="85">
        <f t="shared" si="386"/>
        <v>8.23045267489712E-3</v>
      </c>
      <c r="AH235" s="112">
        <v>1</v>
      </c>
      <c r="AI235" s="31">
        <f t="shared" si="387"/>
        <v>5.7142857142857143E-3</v>
      </c>
      <c r="AJ235" s="33">
        <f t="shared" ref="AJ235:AJ259" si="427">AH235/AF235</f>
        <v>0.16666666666666666</v>
      </c>
      <c r="AK235" s="24"/>
      <c r="AL235" s="84">
        <v>10</v>
      </c>
      <c r="AM235" s="85">
        <f t="shared" si="404"/>
        <v>1.5873015873015872E-2</v>
      </c>
      <c r="AN235" s="112">
        <v>1</v>
      </c>
      <c r="AO235" s="31">
        <f t="shared" si="405"/>
        <v>6.369426751592357E-3</v>
      </c>
      <c r="AP235" s="33">
        <f t="shared" si="410"/>
        <v>0.1</v>
      </c>
      <c r="AQ235" s="24"/>
      <c r="AR235" s="84">
        <v>12</v>
      </c>
      <c r="AS235" s="85">
        <f t="shared" si="406"/>
        <v>1.8867924528301886E-2</v>
      </c>
      <c r="AT235" s="35">
        <v>3</v>
      </c>
      <c r="AU235" s="31">
        <f t="shared" si="407"/>
        <v>2.2556390977443608E-2</v>
      </c>
      <c r="AV235" s="33">
        <f t="shared" si="397"/>
        <v>0.25</v>
      </c>
      <c r="AW235" s="24"/>
      <c r="AX235" s="84">
        <v>7</v>
      </c>
      <c r="AY235" s="85">
        <f t="shared" ref="AY235:AY248" si="428">AX235/$AX$261</f>
        <v>1.2477718360071301E-2</v>
      </c>
      <c r="AZ235" s="35"/>
      <c r="BA235" s="31">
        <f t="shared" ref="BA235:BA248" si="429">AZ235/$AZ$261</f>
        <v>0</v>
      </c>
      <c r="BB235" s="33">
        <f t="shared" si="398"/>
        <v>0</v>
      </c>
      <c r="BC235" s="24"/>
      <c r="BD235" s="47">
        <v>4</v>
      </c>
      <c r="BE235" s="88">
        <f t="shared" ref="BE235:BE248" si="430">BD235/$BD$261</f>
        <v>8.0645161290322578E-3</v>
      </c>
      <c r="BF235" s="39"/>
      <c r="BG235" s="1">
        <f t="shared" ref="BG235:BG246" si="431">BF235/$BF$261</f>
        <v>0</v>
      </c>
      <c r="BH235" s="2">
        <f>BF235/BD235</f>
        <v>0</v>
      </c>
      <c r="BI235" s="12"/>
      <c r="BJ235" s="77">
        <v>4</v>
      </c>
      <c r="BK235" s="88">
        <f t="shared" si="421"/>
        <v>1.0582010582010581E-2</v>
      </c>
      <c r="BL235" s="93">
        <v>1</v>
      </c>
      <c r="BM235" s="1">
        <f t="shared" si="423"/>
        <v>1.2345679012345678E-2</v>
      </c>
      <c r="BN235" s="2">
        <f t="shared" si="411"/>
        <v>0.25</v>
      </c>
    </row>
    <row r="236" spans="1:66" ht="12.75" customHeight="1" x14ac:dyDescent="0.2">
      <c r="A236" s="126" t="s">
        <v>29</v>
      </c>
      <c r="B236" s="84">
        <v>9</v>
      </c>
      <c r="C236" s="85">
        <f t="shared" si="355"/>
        <v>1.8218623481781375E-2</v>
      </c>
      <c r="D236" s="112">
        <v>3</v>
      </c>
      <c r="E236" s="31">
        <f t="shared" si="356"/>
        <v>3.1578947368421054E-2</v>
      </c>
      <c r="F236" s="33">
        <f t="shared" si="424"/>
        <v>0.33333333333333331</v>
      </c>
      <c r="G236" s="24"/>
      <c r="H236" s="84">
        <v>10</v>
      </c>
      <c r="I236" s="85">
        <f t="shared" si="415"/>
        <v>1.7889087656529516E-2</v>
      </c>
      <c r="J236" s="112">
        <v>2</v>
      </c>
      <c r="K236" s="31">
        <f t="shared" si="416"/>
        <v>1.4705882352941176E-2</v>
      </c>
      <c r="L236" s="33">
        <f t="shared" si="425"/>
        <v>0.2</v>
      </c>
      <c r="M236" s="24"/>
      <c r="N236" s="84">
        <v>11</v>
      </c>
      <c r="O236" s="85">
        <f t="shared" si="392"/>
        <v>1.6541353383458645E-2</v>
      </c>
      <c r="P236" s="112">
        <v>2</v>
      </c>
      <c r="Q236" s="31">
        <f t="shared" si="393"/>
        <v>1.3157894736842105E-2</v>
      </c>
      <c r="R236" s="33">
        <f t="shared" si="371"/>
        <v>0.18181818181818182</v>
      </c>
      <c r="S236" s="24"/>
      <c r="T236" s="84">
        <v>11</v>
      </c>
      <c r="U236" s="85">
        <f t="shared" si="417"/>
        <v>1.7350157728706624E-2</v>
      </c>
      <c r="V236" s="112">
        <v>2</v>
      </c>
      <c r="W236" s="31">
        <f t="shared" si="418"/>
        <v>1.3157894736842105E-2</v>
      </c>
      <c r="X236" s="33">
        <f t="shared" si="368"/>
        <v>0.18181818181818182</v>
      </c>
      <c r="Y236" s="24"/>
      <c r="Z236" s="84">
        <v>9</v>
      </c>
      <c r="AA236" s="85">
        <f t="shared" si="383"/>
        <v>1.2482662968099861E-2</v>
      </c>
      <c r="AB236" s="112">
        <v>5</v>
      </c>
      <c r="AC236" s="31">
        <f t="shared" si="384"/>
        <v>2.8901734104046242E-2</v>
      </c>
      <c r="AD236" s="33">
        <f t="shared" si="426"/>
        <v>0.55555555555555558</v>
      </c>
      <c r="AE236" s="24"/>
      <c r="AF236" s="84">
        <v>25</v>
      </c>
      <c r="AG236" s="85">
        <f t="shared" si="386"/>
        <v>3.4293552812071332E-2</v>
      </c>
      <c r="AH236" s="112">
        <v>4</v>
      </c>
      <c r="AI236" s="31">
        <f t="shared" si="387"/>
        <v>2.2857142857142857E-2</v>
      </c>
      <c r="AJ236" s="33">
        <f t="shared" si="427"/>
        <v>0.16</v>
      </c>
      <c r="AK236" s="24"/>
      <c r="AL236" s="84">
        <v>22</v>
      </c>
      <c r="AM236" s="85">
        <f t="shared" si="404"/>
        <v>3.4920634920634921E-2</v>
      </c>
      <c r="AN236" s="112">
        <v>7</v>
      </c>
      <c r="AO236" s="31">
        <f t="shared" si="405"/>
        <v>4.4585987261146494E-2</v>
      </c>
      <c r="AP236" s="33">
        <f t="shared" si="410"/>
        <v>0.31818181818181818</v>
      </c>
      <c r="AQ236" s="24"/>
      <c r="AR236" s="84">
        <v>14</v>
      </c>
      <c r="AS236" s="85">
        <f t="shared" si="406"/>
        <v>2.20125786163522E-2</v>
      </c>
      <c r="AT236" s="35">
        <v>3</v>
      </c>
      <c r="AU236" s="31">
        <f t="shared" si="407"/>
        <v>2.2556390977443608E-2</v>
      </c>
      <c r="AV236" s="33">
        <f t="shared" si="397"/>
        <v>0.21428571428571427</v>
      </c>
      <c r="AW236" s="24"/>
      <c r="AX236" s="84">
        <v>27</v>
      </c>
      <c r="AY236" s="85">
        <f t="shared" si="428"/>
        <v>4.8128342245989303E-2</v>
      </c>
      <c r="AZ236" s="35">
        <v>6</v>
      </c>
      <c r="BA236" s="31">
        <f t="shared" si="429"/>
        <v>4.6153846153846156E-2</v>
      </c>
      <c r="BB236" s="33">
        <f t="shared" si="398"/>
        <v>0.22222222222222221</v>
      </c>
      <c r="BC236" s="24"/>
      <c r="BD236" s="47">
        <v>21</v>
      </c>
      <c r="BE236" s="88">
        <f t="shared" si="430"/>
        <v>4.2338709677419352E-2</v>
      </c>
      <c r="BF236" s="20">
        <v>5</v>
      </c>
      <c r="BG236" s="1">
        <f t="shared" si="431"/>
        <v>0.05</v>
      </c>
      <c r="BH236" s="2">
        <f>BF236/BD236</f>
        <v>0.23809523809523808</v>
      </c>
      <c r="BI236" s="12"/>
      <c r="BJ236" s="77">
        <v>5</v>
      </c>
      <c r="BK236" s="88">
        <f t="shared" si="421"/>
        <v>1.3227513227513227E-2</v>
      </c>
      <c r="BL236" s="93"/>
      <c r="BM236" s="1">
        <f t="shared" si="423"/>
        <v>0</v>
      </c>
      <c r="BN236" s="2">
        <f t="shared" si="411"/>
        <v>0</v>
      </c>
    </row>
    <row r="237" spans="1:66" ht="12.75" customHeight="1" x14ac:dyDescent="0.2">
      <c r="A237" s="126" t="s">
        <v>47</v>
      </c>
      <c r="B237" s="84">
        <v>2</v>
      </c>
      <c r="C237" s="85">
        <f t="shared" si="355"/>
        <v>4.048582995951417E-3</v>
      </c>
      <c r="D237" s="112">
        <v>0</v>
      </c>
      <c r="E237" s="31">
        <f t="shared" si="356"/>
        <v>0</v>
      </c>
      <c r="F237" s="33"/>
      <c r="G237" s="24"/>
      <c r="H237" s="84">
        <v>1</v>
      </c>
      <c r="I237" s="85">
        <f t="shared" si="415"/>
        <v>1.7889087656529517E-3</v>
      </c>
      <c r="J237" s="112"/>
      <c r="K237" s="31">
        <f t="shared" si="416"/>
        <v>0</v>
      </c>
      <c r="L237" s="33"/>
      <c r="M237" s="24"/>
      <c r="N237" s="84"/>
      <c r="O237" s="85">
        <f t="shared" si="392"/>
        <v>0</v>
      </c>
      <c r="P237" s="112"/>
      <c r="Q237" s="31">
        <f t="shared" si="393"/>
        <v>0</v>
      </c>
      <c r="R237" s="33"/>
      <c r="S237" s="24"/>
      <c r="T237" s="84"/>
      <c r="U237" s="85">
        <f t="shared" si="417"/>
        <v>0</v>
      </c>
      <c r="V237" s="112"/>
      <c r="W237" s="31">
        <f t="shared" si="418"/>
        <v>0</v>
      </c>
      <c r="X237" s="33"/>
      <c r="Y237" s="24"/>
      <c r="Z237" s="84">
        <v>1</v>
      </c>
      <c r="AA237" s="85">
        <f t="shared" si="383"/>
        <v>1.3869625520110957E-3</v>
      </c>
      <c r="AB237" s="112"/>
      <c r="AC237" s="31">
        <f t="shared" si="384"/>
        <v>0</v>
      </c>
      <c r="AD237" s="33">
        <f t="shared" si="426"/>
        <v>0</v>
      </c>
      <c r="AE237" s="24"/>
      <c r="AF237" s="84">
        <v>5</v>
      </c>
      <c r="AG237" s="85">
        <f t="shared" si="386"/>
        <v>6.8587105624142658E-3</v>
      </c>
      <c r="AH237" s="112"/>
      <c r="AI237" s="31">
        <f t="shared" si="387"/>
        <v>0</v>
      </c>
      <c r="AJ237" s="33">
        <f t="shared" si="427"/>
        <v>0</v>
      </c>
      <c r="AK237" s="24"/>
      <c r="AL237" s="84">
        <v>3</v>
      </c>
      <c r="AM237" s="85">
        <f t="shared" si="404"/>
        <v>4.7619047619047623E-3</v>
      </c>
      <c r="AN237" s="112"/>
      <c r="AO237" s="31">
        <f t="shared" si="405"/>
        <v>0</v>
      </c>
      <c r="AP237" s="33">
        <f t="shared" si="410"/>
        <v>0</v>
      </c>
      <c r="AQ237" s="24"/>
      <c r="AR237" s="84"/>
      <c r="AS237" s="85">
        <f t="shared" si="406"/>
        <v>0</v>
      </c>
      <c r="AT237" s="35"/>
      <c r="AU237" s="31">
        <f t="shared" si="407"/>
        <v>0</v>
      </c>
      <c r="AV237" s="33" t="e">
        <f t="shared" si="397"/>
        <v>#DIV/0!</v>
      </c>
      <c r="AW237" s="24"/>
      <c r="AX237" s="84">
        <v>4</v>
      </c>
      <c r="AY237" s="85">
        <f t="shared" si="428"/>
        <v>7.1301247771836003E-3</v>
      </c>
      <c r="AZ237" s="35"/>
      <c r="BA237" s="31">
        <f t="shared" si="429"/>
        <v>0</v>
      </c>
      <c r="BB237" s="33">
        <f t="shared" si="398"/>
        <v>0</v>
      </c>
      <c r="BC237" s="24"/>
      <c r="BD237" s="47">
        <v>3</v>
      </c>
      <c r="BE237" s="88">
        <f t="shared" si="430"/>
        <v>6.0483870967741934E-3</v>
      </c>
      <c r="BF237" s="39">
        <v>1</v>
      </c>
      <c r="BG237" s="1">
        <f t="shared" si="431"/>
        <v>0.01</v>
      </c>
      <c r="BH237" s="2">
        <f t="shared" ref="BH237:BH238" si="432">BF237/BD237</f>
        <v>0.33333333333333331</v>
      </c>
      <c r="BI237" s="12"/>
      <c r="BJ237" s="77">
        <v>1</v>
      </c>
      <c r="BK237" s="88">
        <f t="shared" si="421"/>
        <v>2.6455026455026454E-3</v>
      </c>
      <c r="BL237" s="93"/>
      <c r="BM237" s="1">
        <f t="shared" si="423"/>
        <v>0</v>
      </c>
      <c r="BN237" s="2">
        <f t="shared" si="411"/>
        <v>0</v>
      </c>
    </row>
    <row r="238" spans="1:66" s="149" customFormat="1" ht="12.75" customHeight="1" x14ac:dyDescent="0.2">
      <c r="A238" s="131" t="s">
        <v>65</v>
      </c>
      <c r="B238" s="132">
        <f>SUM(B234:B237)</f>
        <v>18</v>
      </c>
      <c r="C238" s="133">
        <f t="shared" si="355"/>
        <v>3.643724696356275E-2</v>
      </c>
      <c r="D238" s="134">
        <f>SUM(D234:D237)</f>
        <v>5</v>
      </c>
      <c r="E238" s="135">
        <f t="shared" si="356"/>
        <v>5.2631578947368418E-2</v>
      </c>
      <c r="F238" s="136">
        <f t="shared" ref="F238:F242" si="433">D238/B238</f>
        <v>0.27777777777777779</v>
      </c>
      <c r="G238" s="137"/>
      <c r="H238" s="132">
        <f>SUM(H234:H237)</f>
        <v>14</v>
      </c>
      <c r="I238" s="133">
        <f t="shared" si="415"/>
        <v>2.5044722719141325E-2</v>
      </c>
      <c r="J238" s="134">
        <f>SUM(J234:J237)</f>
        <v>3</v>
      </c>
      <c r="K238" s="135">
        <f t="shared" si="416"/>
        <v>2.2058823529411766E-2</v>
      </c>
      <c r="L238" s="136">
        <f t="shared" ref="L238:L241" si="434">J238/H238</f>
        <v>0.21428571428571427</v>
      </c>
      <c r="M238" s="137"/>
      <c r="N238" s="132">
        <f>SUM(N234:N237)</f>
        <v>20</v>
      </c>
      <c r="O238" s="133">
        <f t="shared" si="392"/>
        <v>3.007518796992481E-2</v>
      </c>
      <c r="P238" s="134">
        <f>SUM(P234:P237)</f>
        <v>3</v>
      </c>
      <c r="Q238" s="135">
        <f t="shared" si="393"/>
        <v>1.9736842105263157E-2</v>
      </c>
      <c r="R238" s="136">
        <f t="shared" si="371"/>
        <v>0.15</v>
      </c>
      <c r="S238" s="137"/>
      <c r="T238" s="132">
        <f>SUM(T234:T237)</f>
        <v>13</v>
      </c>
      <c r="U238" s="133">
        <f t="shared" si="417"/>
        <v>2.0504731861198739E-2</v>
      </c>
      <c r="V238" s="134">
        <f>SUM(V234:V237)</f>
        <v>3</v>
      </c>
      <c r="W238" s="135">
        <f t="shared" si="418"/>
        <v>1.9736842105263157E-2</v>
      </c>
      <c r="X238" s="136">
        <f t="shared" si="368"/>
        <v>0.23076923076923078</v>
      </c>
      <c r="Y238" s="137"/>
      <c r="Z238" s="132">
        <f>SUM(Z234:Z237)</f>
        <v>17</v>
      </c>
      <c r="AA238" s="133">
        <f t="shared" si="383"/>
        <v>2.3578363384188627E-2</v>
      </c>
      <c r="AB238" s="134">
        <f>SUM(AB234:AB237)</f>
        <v>5</v>
      </c>
      <c r="AC238" s="135">
        <f t="shared" si="384"/>
        <v>2.8901734104046242E-2</v>
      </c>
      <c r="AD238" s="136">
        <f t="shared" si="426"/>
        <v>0.29411764705882354</v>
      </c>
      <c r="AE238" s="137"/>
      <c r="AF238" s="132">
        <f>SUM(AF234:AF237)</f>
        <v>36</v>
      </c>
      <c r="AG238" s="133">
        <f t="shared" si="386"/>
        <v>4.9382716049382713E-2</v>
      </c>
      <c r="AH238" s="134">
        <f>SUM(AH234:AH237)</f>
        <v>5</v>
      </c>
      <c r="AI238" s="135">
        <f t="shared" si="387"/>
        <v>2.8571428571428571E-2</v>
      </c>
      <c r="AJ238" s="136">
        <f t="shared" si="427"/>
        <v>0.1388888888888889</v>
      </c>
      <c r="AK238" s="137"/>
      <c r="AL238" s="132">
        <f>SUM(AL234:AL237)</f>
        <v>35</v>
      </c>
      <c r="AM238" s="133">
        <f t="shared" si="404"/>
        <v>5.5555555555555552E-2</v>
      </c>
      <c r="AN238" s="134">
        <f>SUM(AN234:AN237)</f>
        <v>8</v>
      </c>
      <c r="AO238" s="135">
        <f t="shared" si="405"/>
        <v>5.0955414012738856E-2</v>
      </c>
      <c r="AP238" s="136">
        <f t="shared" si="410"/>
        <v>0.22857142857142856</v>
      </c>
      <c r="AQ238" s="137"/>
      <c r="AR238" s="132">
        <f>SUM(AR234:AR237)</f>
        <v>26</v>
      </c>
      <c r="AS238" s="133">
        <f t="shared" si="406"/>
        <v>4.0880503144654086E-2</v>
      </c>
      <c r="AT238" s="138">
        <f>SUM(AT234:AT237)</f>
        <v>6</v>
      </c>
      <c r="AU238" s="135">
        <f t="shared" si="407"/>
        <v>4.5112781954887216E-2</v>
      </c>
      <c r="AV238" s="136">
        <f t="shared" si="397"/>
        <v>0.23076923076923078</v>
      </c>
      <c r="AW238" s="137"/>
      <c r="AX238" s="132">
        <f>SUM(AX234:AX237)</f>
        <v>38</v>
      </c>
      <c r="AY238" s="133">
        <f t="shared" si="428"/>
        <v>6.7736185383244205E-2</v>
      </c>
      <c r="AZ238" s="138">
        <f>SUM(AZ235:AZ237)</f>
        <v>6</v>
      </c>
      <c r="BA238" s="135">
        <f t="shared" si="429"/>
        <v>4.6153846153846156E-2</v>
      </c>
      <c r="BB238" s="136">
        <f t="shared" si="398"/>
        <v>0.15789473684210525</v>
      </c>
      <c r="BC238" s="137"/>
      <c r="BD238" s="139">
        <f>SUM(BD234:BD237)</f>
        <v>28</v>
      </c>
      <c r="BE238" s="140">
        <f t="shared" si="430"/>
        <v>5.6451612903225805E-2</v>
      </c>
      <c r="BF238" s="147">
        <f t="shared" ref="BF238" si="435">SUM(BF235:BF237)</f>
        <v>6</v>
      </c>
      <c r="BG238" s="142">
        <f t="shared" si="431"/>
        <v>0.06</v>
      </c>
      <c r="BH238" s="143">
        <f t="shared" si="432"/>
        <v>0.21428571428571427</v>
      </c>
      <c r="BI238" s="144"/>
      <c r="BJ238" s="145">
        <f>SUM(BJ234:BJ237)</f>
        <v>18</v>
      </c>
      <c r="BK238" s="146">
        <f t="shared" si="421"/>
        <v>4.7619047619047616E-2</v>
      </c>
      <c r="BL238" s="162">
        <f>SUM(BL234:BL237)</f>
        <v>2</v>
      </c>
      <c r="BM238" s="142">
        <f t="shared" si="423"/>
        <v>2.4691358024691357E-2</v>
      </c>
      <c r="BN238" s="143">
        <f t="shared" si="411"/>
        <v>0.1111111111111111</v>
      </c>
    </row>
    <row r="239" spans="1:66" ht="12.75" customHeight="1" x14ac:dyDescent="0.2">
      <c r="A239" s="126" t="s">
        <v>30</v>
      </c>
      <c r="B239" s="84">
        <v>80</v>
      </c>
      <c r="C239" s="85">
        <f t="shared" si="355"/>
        <v>0.16194331983805668</v>
      </c>
      <c r="D239" s="112">
        <v>14</v>
      </c>
      <c r="E239" s="31">
        <f t="shared" si="356"/>
        <v>0.14736842105263157</v>
      </c>
      <c r="F239" s="33">
        <f t="shared" si="433"/>
        <v>0.17499999999999999</v>
      </c>
      <c r="G239" s="24"/>
      <c r="H239" s="84">
        <v>76</v>
      </c>
      <c r="I239" s="85">
        <f t="shared" si="415"/>
        <v>0.13595706618962433</v>
      </c>
      <c r="J239" s="112">
        <v>16</v>
      </c>
      <c r="K239" s="31">
        <f t="shared" si="416"/>
        <v>0.11764705882352941</v>
      </c>
      <c r="L239" s="33">
        <f t="shared" si="434"/>
        <v>0.21052631578947367</v>
      </c>
      <c r="M239" s="24"/>
      <c r="N239" s="84">
        <v>89</v>
      </c>
      <c r="O239" s="85">
        <f t="shared" si="392"/>
        <v>0.13383458646616542</v>
      </c>
      <c r="P239" s="112">
        <v>18</v>
      </c>
      <c r="Q239" s="31">
        <f t="shared" si="393"/>
        <v>0.11842105263157894</v>
      </c>
      <c r="R239" s="33">
        <f t="shared" si="371"/>
        <v>0.20224719101123595</v>
      </c>
      <c r="S239" s="24"/>
      <c r="T239" s="84">
        <v>82</v>
      </c>
      <c r="U239" s="85">
        <f t="shared" si="417"/>
        <v>0.12933753943217666</v>
      </c>
      <c r="V239" s="112">
        <v>15</v>
      </c>
      <c r="W239" s="31">
        <f t="shared" si="418"/>
        <v>9.8684210526315791E-2</v>
      </c>
      <c r="X239" s="33">
        <f t="shared" si="368"/>
        <v>0.18292682926829268</v>
      </c>
      <c r="Y239" s="24"/>
      <c r="Z239" s="84">
        <v>103</v>
      </c>
      <c r="AA239" s="85">
        <f t="shared" si="383"/>
        <v>0.14285714285714285</v>
      </c>
      <c r="AB239" s="112">
        <v>33</v>
      </c>
      <c r="AC239" s="31">
        <f t="shared" si="384"/>
        <v>0.19075144508670519</v>
      </c>
      <c r="AD239" s="33">
        <f t="shared" si="426"/>
        <v>0.32038834951456313</v>
      </c>
      <c r="AE239" s="24"/>
      <c r="AF239" s="84">
        <v>105</v>
      </c>
      <c r="AG239" s="85">
        <f t="shared" si="386"/>
        <v>0.1440329218106996</v>
      </c>
      <c r="AH239" s="112">
        <v>26</v>
      </c>
      <c r="AI239" s="31">
        <f t="shared" si="387"/>
        <v>0.14857142857142858</v>
      </c>
      <c r="AJ239" s="33">
        <f t="shared" si="427"/>
        <v>0.24761904761904763</v>
      </c>
      <c r="AK239" s="24"/>
      <c r="AL239" s="84">
        <v>93</v>
      </c>
      <c r="AM239" s="85">
        <f t="shared" si="404"/>
        <v>0.14761904761904762</v>
      </c>
      <c r="AN239" s="112">
        <v>29</v>
      </c>
      <c r="AO239" s="31">
        <f t="shared" si="405"/>
        <v>0.18471337579617833</v>
      </c>
      <c r="AP239" s="33">
        <f t="shared" si="410"/>
        <v>0.31182795698924731</v>
      </c>
      <c r="AQ239" s="24"/>
      <c r="AR239" s="84">
        <v>94</v>
      </c>
      <c r="AS239" s="85">
        <f t="shared" si="406"/>
        <v>0.14779874213836477</v>
      </c>
      <c r="AT239" s="35">
        <v>22</v>
      </c>
      <c r="AU239" s="31">
        <f t="shared" si="407"/>
        <v>0.16541353383458646</v>
      </c>
      <c r="AV239" s="33">
        <f t="shared" si="397"/>
        <v>0.23404255319148937</v>
      </c>
      <c r="AW239" s="24"/>
      <c r="AX239" s="84">
        <v>101</v>
      </c>
      <c r="AY239" s="85">
        <f t="shared" si="428"/>
        <v>0.18003565062388591</v>
      </c>
      <c r="AZ239" s="35">
        <v>23</v>
      </c>
      <c r="BA239" s="31">
        <f t="shared" si="429"/>
        <v>0.17692307692307693</v>
      </c>
      <c r="BB239" s="33">
        <f t="shared" si="398"/>
        <v>0.22772277227722773</v>
      </c>
      <c r="BC239" s="24"/>
      <c r="BD239" s="47">
        <v>70</v>
      </c>
      <c r="BE239" s="88">
        <f t="shared" si="430"/>
        <v>0.14112903225806453</v>
      </c>
      <c r="BF239" s="20">
        <v>14</v>
      </c>
      <c r="BG239" s="1">
        <f t="shared" si="431"/>
        <v>0.14000000000000001</v>
      </c>
      <c r="BH239" s="2">
        <f t="shared" ref="BH239:BH248" si="436">BF239/BD239</f>
        <v>0.2</v>
      </c>
      <c r="BI239" s="12"/>
      <c r="BJ239" s="77">
        <v>58</v>
      </c>
      <c r="BK239" s="88">
        <f t="shared" si="421"/>
        <v>0.15343915343915343</v>
      </c>
      <c r="BL239" s="93">
        <v>18</v>
      </c>
      <c r="BM239" s="1">
        <f t="shared" si="423"/>
        <v>0.22222222222222221</v>
      </c>
      <c r="BN239" s="2">
        <f t="shared" si="411"/>
        <v>0.31034482758620691</v>
      </c>
    </row>
    <row r="240" spans="1:66" ht="12.75" customHeight="1" x14ac:dyDescent="0.2">
      <c r="A240" s="126" t="s">
        <v>31</v>
      </c>
      <c r="B240" s="84">
        <v>33</v>
      </c>
      <c r="C240" s="85">
        <f t="shared" si="355"/>
        <v>6.6801619433198386E-2</v>
      </c>
      <c r="D240" s="112">
        <v>0</v>
      </c>
      <c r="E240" s="31">
        <f t="shared" si="356"/>
        <v>0</v>
      </c>
      <c r="F240" s="33">
        <f t="shared" si="433"/>
        <v>0</v>
      </c>
      <c r="G240" s="24"/>
      <c r="H240" s="84">
        <v>54</v>
      </c>
      <c r="I240" s="85">
        <f t="shared" si="415"/>
        <v>9.6601073345259386E-2</v>
      </c>
      <c r="J240" s="112">
        <v>10</v>
      </c>
      <c r="K240" s="31">
        <f t="shared" si="416"/>
        <v>7.3529411764705885E-2</v>
      </c>
      <c r="L240" s="33">
        <f t="shared" si="434"/>
        <v>0.18518518518518517</v>
      </c>
      <c r="M240" s="24"/>
      <c r="N240" s="84">
        <v>54</v>
      </c>
      <c r="O240" s="85">
        <f t="shared" si="392"/>
        <v>8.1203007518796999E-2</v>
      </c>
      <c r="P240" s="112">
        <v>5</v>
      </c>
      <c r="Q240" s="31">
        <f t="shared" si="393"/>
        <v>3.2894736842105261E-2</v>
      </c>
      <c r="R240" s="33">
        <f t="shared" si="371"/>
        <v>9.2592592592592587E-2</v>
      </c>
      <c r="S240" s="24"/>
      <c r="T240" s="84">
        <v>50</v>
      </c>
      <c r="U240" s="85">
        <f t="shared" si="417"/>
        <v>7.8864353312302835E-2</v>
      </c>
      <c r="V240" s="112">
        <v>12</v>
      </c>
      <c r="W240" s="31">
        <f t="shared" si="418"/>
        <v>7.8947368421052627E-2</v>
      </c>
      <c r="X240" s="33">
        <f t="shared" si="368"/>
        <v>0.24</v>
      </c>
      <c r="Y240" s="24"/>
      <c r="Z240" s="84">
        <v>63</v>
      </c>
      <c r="AA240" s="85">
        <f t="shared" si="383"/>
        <v>8.7378640776699032E-2</v>
      </c>
      <c r="AB240" s="112">
        <v>12</v>
      </c>
      <c r="AC240" s="31">
        <f t="shared" si="384"/>
        <v>6.9364161849710976E-2</v>
      </c>
      <c r="AD240" s="33">
        <f t="shared" si="426"/>
        <v>0.19047619047619047</v>
      </c>
      <c r="AE240" s="24"/>
      <c r="AF240" s="84">
        <v>52</v>
      </c>
      <c r="AG240" s="85">
        <f t="shared" si="386"/>
        <v>7.1330589849108367E-2</v>
      </c>
      <c r="AH240" s="112">
        <v>7</v>
      </c>
      <c r="AI240" s="31">
        <f t="shared" si="387"/>
        <v>0.04</v>
      </c>
      <c r="AJ240" s="33">
        <f t="shared" si="427"/>
        <v>0.13461538461538461</v>
      </c>
      <c r="AK240" s="24"/>
      <c r="AL240" s="84">
        <v>55</v>
      </c>
      <c r="AM240" s="85">
        <f t="shared" si="404"/>
        <v>8.7301587301587297E-2</v>
      </c>
      <c r="AN240" s="112">
        <v>11</v>
      </c>
      <c r="AO240" s="31">
        <f t="shared" si="405"/>
        <v>7.0063694267515922E-2</v>
      </c>
      <c r="AP240" s="33">
        <f t="shared" si="410"/>
        <v>0.2</v>
      </c>
      <c r="AQ240" s="24"/>
      <c r="AR240" s="84">
        <v>55</v>
      </c>
      <c r="AS240" s="85">
        <f t="shared" si="406"/>
        <v>8.6477987421383642E-2</v>
      </c>
      <c r="AT240" s="35">
        <v>5</v>
      </c>
      <c r="AU240" s="31">
        <f t="shared" si="407"/>
        <v>3.7593984962406013E-2</v>
      </c>
      <c r="AV240" s="33">
        <f t="shared" si="397"/>
        <v>9.0909090909090912E-2</v>
      </c>
      <c r="AW240" s="24"/>
      <c r="AX240" s="84">
        <v>48</v>
      </c>
      <c r="AY240" s="85">
        <f t="shared" si="428"/>
        <v>8.5561497326203204E-2</v>
      </c>
      <c r="AZ240" s="35">
        <v>3</v>
      </c>
      <c r="BA240" s="31">
        <f t="shared" si="429"/>
        <v>2.3076923076923078E-2</v>
      </c>
      <c r="BB240" s="33">
        <f t="shared" si="398"/>
        <v>6.25E-2</v>
      </c>
      <c r="BC240" s="24"/>
      <c r="BD240" s="47">
        <v>41</v>
      </c>
      <c r="BE240" s="88">
        <f t="shared" si="430"/>
        <v>8.2661290322580641E-2</v>
      </c>
      <c r="BF240" s="20">
        <v>6</v>
      </c>
      <c r="BG240" s="1">
        <f t="shared" si="431"/>
        <v>0.06</v>
      </c>
      <c r="BH240" s="2">
        <f t="shared" si="436"/>
        <v>0.14634146341463414</v>
      </c>
      <c r="BI240" s="12"/>
      <c r="BJ240" s="77">
        <v>34</v>
      </c>
      <c r="BK240" s="88">
        <f t="shared" si="421"/>
        <v>8.9947089947089942E-2</v>
      </c>
      <c r="BL240" s="93">
        <v>4</v>
      </c>
      <c r="BM240" s="1">
        <f t="shared" si="423"/>
        <v>4.9382716049382713E-2</v>
      </c>
      <c r="BN240" s="2">
        <f t="shared" si="411"/>
        <v>0.11764705882352941</v>
      </c>
    </row>
    <row r="241" spans="1:66" ht="12.75" customHeight="1" x14ac:dyDescent="0.2">
      <c r="A241" s="126" t="s">
        <v>32</v>
      </c>
      <c r="B241" s="84">
        <v>9</v>
      </c>
      <c r="C241" s="85">
        <f t="shared" si="355"/>
        <v>1.8218623481781375E-2</v>
      </c>
      <c r="D241" s="112">
        <v>1</v>
      </c>
      <c r="E241" s="31">
        <f t="shared" si="356"/>
        <v>1.0526315789473684E-2</v>
      </c>
      <c r="F241" s="33">
        <f t="shared" si="433"/>
        <v>0.1111111111111111</v>
      </c>
      <c r="G241" s="24"/>
      <c r="H241" s="84">
        <v>11</v>
      </c>
      <c r="I241" s="85">
        <f t="shared" si="415"/>
        <v>1.9677996422182469E-2</v>
      </c>
      <c r="J241" s="112">
        <v>2</v>
      </c>
      <c r="K241" s="31">
        <f t="shared" si="416"/>
        <v>1.4705882352941176E-2</v>
      </c>
      <c r="L241" s="33">
        <f t="shared" si="434"/>
        <v>0.18181818181818182</v>
      </c>
      <c r="M241" s="24"/>
      <c r="N241" s="84">
        <v>11</v>
      </c>
      <c r="O241" s="85">
        <f t="shared" si="392"/>
        <v>1.6541353383458645E-2</v>
      </c>
      <c r="P241" s="112">
        <v>4</v>
      </c>
      <c r="Q241" s="31">
        <f t="shared" si="393"/>
        <v>2.6315789473684209E-2</v>
      </c>
      <c r="R241" s="33">
        <f t="shared" si="371"/>
        <v>0.36363636363636365</v>
      </c>
      <c r="S241" s="24"/>
      <c r="T241" s="84">
        <v>21</v>
      </c>
      <c r="U241" s="85">
        <f t="shared" si="417"/>
        <v>3.3123028391167195E-2</v>
      </c>
      <c r="V241" s="112">
        <v>2</v>
      </c>
      <c r="W241" s="31">
        <f t="shared" si="418"/>
        <v>1.3157894736842105E-2</v>
      </c>
      <c r="X241" s="33">
        <f t="shared" si="368"/>
        <v>9.5238095238095233E-2</v>
      </c>
      <c r="Y241" s="24"/>
      <c r="Z241" s="84">
        <v>22</v>
      </c>
      <c r="AA241" s="85">
        <f t="shared" si="383"/>
        <v>3.0513176144244106E-2</v>
      </c>
      <c r="AB241" s="112">
        <v>5</v>
      </c>
      <c r="AC241" s="31">
        <f t="shared" si="384"/>
        <v>2.8901734104046242E-2</v>
      </c>
      <c r="AD241" s="33">
        <f t="shared" si="426"/>
        <v>0.22727272727272727</v>
      </c>
      <c r="AE241" s="24"/>
      <c r="AF241" s="84">
        <v>16</v>
      </c>
      <c r="AG241" s="85">
        <f t="shared" si="386"/>
        <v>2.194787379972565E-2</v>
      </c>
      <c r="AH241" s="112">
        <v>1</v>
      </c>
      <c r="AI241" s="31">
        <f t="shared" si="387"/>
        <v>5.7142857142857143E-3</v>
      </c>
      <c r="AJ241" s="33">
        <f t="shared" si="427"/>
        <v>6.25E-2</v>
      </c>
      <c r="AK241" s="24"/>
      <c r="AL241" s="84">
        <v>21</v>
      </c>
      <c r="AM241" s="85">
        <f t="shared" si="404"/>
        <v>3.3333333333333333E-2</v>
      </c>
      <c r="AN241" s="112">
        <v>2</v>
      </c>
      <c r="AO241" s="31">
        <f t="shared" si="405"/>
        <v>1.2738853503184714E-2</v>
      </c>
      <c r="AP241" s="33">
        <f t="shared" si="410"/>
        <v>9.5238095238095233E-2</v>
      </c>
      <c r="AQ241" s="24"/>
      <c r="AR241" s="84">
        <v>16</v>
      </c>
      <c r="AS241" s="85">
        <f t="shared" si="406"/>
        <v>2.5157232704402517E-2</v>
      </c>
      <c r="AT241" s="35">
        <v>2</v>
      </c>
      <c r="AU241" s="31">
        <f t="shared" si="407"/>
        <v>1.5037593984962405E-2</v>
      </c>
      <c r="AV241" s="33">
        <f t="shared" si="397"/>
        <v>0.125</v>
      </c>
      <c r="AW241" s="24"/>
      <c r="AX241" s="84">
        <v>22</v>
      </c>
      <c r="AY241" s="85">
        <f t="shared" si="428"/>
        <v>3.9215686274509803E-2</v>
      </c>
      <c r="AZ241" s="35">
        <v>4</v>
      </c>
      <c r="BA241" s="31">
        <f t="shared" si="429"/>
        <v>3.0769230769230771E-2</v>
      </c>
      <c r="BB241" s="33">
        <f t="shared" si="398"/>
        <v>0.18181818181818182</v>
      </c>
      <c r="BC241" s="24"/>
      <c r="BD241" s="47">
        <v>29</v>
      </c>
      <c r="BE241" s="88">
        <f t="shared" si="430"/>
        <v>5.8467741935483868E-2</v>
      </c>
      <c r="BF241" s="20">
        <v>5</v>
      </c>
      <c r="BG241" s="1">
        <f t="shared" si="431"/>
        <v>0.05</v>
      </c>
      <c r="BH241" s="2">
        <f t="shared" si="436"/>
        <v>0.17241379310344829</v>
      </c>
      <c r="BI241" s="12"/>
      <c r="BJ241" s="77">
        <v>21</v>
      </c>
      <c r="BK241" s="88">
        <f t="shared" si="421"/>
        <v>5.5555555555555552E-2</v>
      </c>
      <c r="BL241" s="93">
        <v>4</v>
      </c>
      <c r="BM241" s="1">
        <f t="shared" si="423"/>
        <v>4.9382716049382713E-2</v>
      </c>
      <c r="BN241" s="2">
        <f t="shared" si="411"/>
        <v>0.19047619047619047</v>
      </c>
    </row>
    <row r="242" spans="1:66" ht="12.75" customHeight="1" x14ac:dyDescent="0.2">
      <c r="A242" s="126" t="s">
        <v>33</v>
      </c>
      <c r="B242" s="84">
        <v>2</v>
      </c>
      <c r="C242" s="85">
        <f t="shared" si="355"/>
        <v>4.048582995951417E-3</v>
      </c>
      <c r="D242" s="112">
        <v>0</v>
      </c>
      <c r="E242" s="31">
        <f t="shared" si="356"/>
        <v>0</v>
      </c>
      <c r="F242" s="33">
        <f t="shared" si="433"/>
        <v>0</v>
      </c>
      <c r="G242" s="24"/>
      <c r="H242" s="84">
        <v>1</v>
      </c>
      <c r="I242" s="85">
        <f t="shared" si="415"/>
        <v>1.7889087656529517E-3</v>
      </c>
      <c r="J242" s="112"/>
      <c r="K242" s="31">
        <f t="shared" si="416"/>
        <v>0</v>
      </c>
      <c r="L242" s="33"/>
      <c r="M242" s="24"/>
      <c r="N242" s="84"/>
      <c r="O242" s="85">
        <f t="shared" si="392"/>
        <v>0</v>
      </c>
      <c r="P242" s="112"/>
      <c r="Q242" s="31">
        <f t="shared" si="393"/>
        <v>0</v>
      </c>
      <c r="R242" s="33"/>
      <c r="S242" s="24"/>
      <c r="T242" s="84">
        <v>2</v>
      </c>
      <c r="U242" s="85">
        <f t="shared" si="417"/>
        <v>3.1545741324921135E-3</v>
      </c>
      <c r="V242" s="112"/>
      <c r="W242" s="31">
        <f t="shared" si="418"/>
        <v>0</v>
      </c>
      <c r="X242" s="33">
        <f t="shared" si="368"/>
        <v>0</v>
      </c>
      <c r="Y242" s="24"/>
      <c r="Z242" s="84">
        <v>2</v>
      </c>
      <c r="AA242" s="85">
        <f t="shared" si="383"/>
        <v>2.7739251040221915E-3</v>
      </c>
      <c r="AB242" s="112"/>
      <c r="AC242" s="31">
        <f t="shared" si="384"/>
        <v>0</v>
      </c>
      <c r="AD242" s="33">
        <f t="shared" si="426"/>
        <v>0</v>
      </c>
      <c r="AE242" s="24"/>
      <c r="AF242" s="84">
        <v>4</v>
      </c>
      <c r="AG242" s="85">
        <f t="shared" si="386"/>
        <v>5.4869684499314125E-3</v>
      </c>
      <c r="AH242" s="112">
        <v>1</v>
      </c>
      <c r="AI242" s="31">
        <f t="shared" si="387"/>
        <v>5.7142857142857143E-3</v>
      </c>
      <c r="AJ242" s="33">
        <f t="shared" si="427"/>
        <v>0.25</v>
      </c>
      <c r="AK242" s="24"/>
      <c r="AL242" s="84">
        <v>5</v>
      </c>
      <c r="AM242" s="85">
        <f t="shared" si="404"/>
        <v>7.9365079365079361E-3</v>
      </c>
      <c r="AN242" s="112">
        <v>1</v>
      </c>
      <c r="AO242" s="31">
        <f t="shared" si="405"/>
        <v>6.369426751592357E-3</v>
      </c>
      <c r="AP242" s="33">
        <f t="shared" si="410"/>
        <v>0.2</v>
      </c>
      <c r="AQ242" s="24"/>
      <c r="AR242" s="84">
        <v>5</v>
      </c>
      <c r="AS242" s="85">
        <f t="shared" si="406"/>
        <v>7.8616352201257862E-3</v>
      </c>
      <c r="AT242" s="35">
        <v>3</v>
      </c>
      <c r="AU242" s="31">
        <f t="shared" si="407"/>
        <v>2.2556390977443608E-2</v>
      </c>
      <c r="AV242" s="33">
        <f t="shared" si="397"/>
        <v>0.6</v>
      </c>
      <c r="AW242" s="24"/>
      <c r="AX242" s="84">
        <v>5</v>
      </c>
      <c r="AY242" s="85">
        <f t="shared" si="428"/>
        <v>8.9126559714795012E-3</v>
      </c>
      <c r="AZ242" s="35">
        <v>1</v>
      </c>
      <c r="BA242" s="31">
        <f t="shared" si="429"/>
        <v>7.6923076923076927E-3</v>
      </c>
      <c r="BB242" s="33">
        <f t="shared" si="398"/>
        <v>0.2</v>
      </c>
      <c r="BC242" s="24"/>
      <c r="BD242" s="47">
        <v>1</v>
      </c>
      <c r="BE242" s="88">
        <f t="shared" si="430"/>
        <v>2.0161290322580645E-3</v>
      </c>
      <c r="BF242" s="20"/>
      <c r="BG242" s="1">
        <f t="shared" si="431"/>
        <v>0</v>
      </c>
      <c r="BH242" s="2">
        <f t="shared" si="436"/>
        <v>0</v>
      </c>
      <c r="BI242" s="12"/>
      <c r="BJ242" s="78">
        <v>2</v>
      </c>
      <c r="BK242" s="88">
        <f t="shared" si="421"/>
        <v>5.2910052910052907E-3</v>
      </c>
      <c r="BL242" s="39"/>
      <c r="BM242" s="14">
        <f t="shared" si="423"/>
        <v>0</v>
      </c>
      <c r="BN242" s="2">
        <f t="shared" si="411"/>
        <v>0</v>
      </c>
    </row>
    <row r="243" spans="1:66" ht="12.75" customHeight="1" x14ac:dyDescent="0.2">
      <c r="A243" s="126" t="s">
        <v>34</v>
      </c>
      <c r="B243" s="84">
        <v>3</v>
      </c>
      <c r="C243" s="85">
        <f t="shared" si="355"/>
        <v>6.0728744939271256E-3</v>
      </c>
      <c r="D243" s="112">
        <v>1</v>
      </c>
      <c r="E243" s="31">
        <f t="shared" si="356"/>
        <v>1.0526315789473684E-2</v>
      </c>
      <c r="F243" s="33">
        <f t="shared" ref="F243:F256" si="437">D243/B243</f>
        <v>0.33333333333333331</v>
      </c>
      <c r="G243" s="24"/>
      <c r="H243" s="84">
        <v>4</v>
      </c>
      <c r="I243" s="85">
        <f t="shared" si="415"/>
        <v>7.1556350626118068E-3</v>
      </c>
      <c r="J243" s="112"/>
      <c r="K243" s="31">
        <f t="shared" si="416"/>
        <v>0</v>
      </c>
      <c r="L243" s="33">
        <f t="shared" ref="L243:L245" si="438">J243/H243</f>
        <v>0</v>
      </c>
      <c r="M243" s="24"/>
      <c r="N243" s="84">
        <v>6</v>
      </c>
      <c r="O243" s="85">
        <f t="shared" si="392"/>
        <v>9.0225563909774441E-3</v>
      </c>
      <c r="P243" s="112"/>
      <c r="Q243" s="31">
        <f t="shared" si="393"/>
        <v>0</v>
      </c>
      <c r="R243" s="33">
        <f t="shared" si="371"/>
        <v>0</v>
      </c>
      <c r="S243" s="24"/>
      <c r="T243" s="84">
        <v>9</v>
      </c>
      <c r="U243" s="85">
        <f t="shared" si="417"/>
        <v>1.4195583596214511E-2</v>
      </c>
      <c r="V243" s="112">
        <v>2</v>
      </c>
      <c r="W243" s="31">
        <f t="shared" si="418"/>
        <v>1.3157894736842105E-2</v>
      </c>
      <c r="X243" s="33">
        <f t="shared" si="368"/>
        <v>0.22222222222222221</v>
      </c>
      <c r="Y243" s="24"/>
      <c r="Z243" s="84">
        <v>5</v>
      </c>
      <c r="AA243" s="85">
        <f t="shared" si="383"/>
        <v>6.9348127600554789E-3</v>
      </c>
      <c r="AB243" s="112">
        <v>1</v>
      </c>
      <c r="AC243" s="31">
        <f t="shared" si="384"/>
        <v>5.7803468208092483E-3</v>
      </c>
      <c r="AD243" s="33">
        <f t="shared" si="426"/>
        <v>0.2</v>
      </c>
      <c r="AE243" s="24"/>
      <c r="AF243" s="84">
        <v>6</v>
      </c>
      <c r="AG243" s="85">
        <f t="shared" si="386"/>
        <v>8.23045267489712E-3</v>
      </c>
      <c r="AH243" s="112">
        <v>2</v>
      </c>
      <c r="AI243" s="31">
        <f t="shared" si="387"/>
        <v>1.1428571428571429E-2</v>
      </c>
      <c r="AJ243" s="33">
        <f t="shared" si="427"/>
        <v>0.33333333333333331</v>
      </c>
      <c r="AK243" s="24"/>
      <c r="AL243" s="84">
        <v>8</v>
      </c>
      <c r="AM243" s="85">
        <f t="shared" si="404"/>
        <v>1.2698412698412698E-2</v>
      </c>
      <c r="AN243" s="112">
        <v>3</v>
      </c>
      <c r="AO243" s="31">
        <f t="shared" si="405"/>
        <v>1.9108280254777069E-2</v>
      </c>
      <c r="AP243" s="33">
        <f t="shared" si="410"/>
        <v>0.375</v>
      </c>
      <c r="AQ243" s="24"/>
      <c r="AR243" s="84">
        <v>8</v>
      </c>
      <c r="AS243" s="85">
        <f t="shared" si="406"/>
        <v>1.2578616352201259E-2</v>
      </c>
      <c r="AT243" s="35"/>
      <c r="AU243" s="31">
        <f t="shared" si="407"/>
        <v>0</v>
      </c>
      <c r="AV243" s="33">
        <f t="shared" si="397"/>
        <v>0</v>
      </c>
      <c r="AW243" s="24"/>
      <c r="AX243" s="84">
        <v>4</v>
      </c>
      <c r="AY243" s="85">
        <f t="shared" si="428"/>
        <v>7.1301247771836003E-3</v>
      </c>
      <c r="AZ243" s="35">
        <v>3</v>
      </c>
      <c r="BA243" s="31">
        <f t="shared" si="429"/>
        <v>2.3076923076923078E-2</v>
      </c>
      <c r="BB243" s="33">
        <f t="shared" si="398"/>
        <v>0.75</v>
      </c>
      <c r="BC243" s="24"/>
      <c r="BD243" s="47">
        <v>2</v>
      </c>
      <c r="BE243" s="88">
        <f t="shared" si="430"/>
        <v>4.0322580645161289E-3</v>
      </c>
      <c r="BF243" s="20">
        <v>1</v>
      </c>
      <c r="BG243" s="1">
        <f t="shared" si="431"/>
        <v>0.01</v>
      </c>
      <c r="BH243" s="2">
        <f t="shared" si="436"/>
        <v>0.5</v>
      </c>
      <c r="BI243" s="12"/>
      <c r="BJ243" s="77">
        <v>1</v>
      </c>
      <c r="BK243" s="88">
        <f t="shared" si="421"/>
        <v>2.6455026455026454E-3</v>
      </c>
      <c r="BL243" s="93"/>
      <c r="BM243" s="1">
        <f t="shared" si="423"/>
        <v>0</v>
      </c>
      <c r="BN243" s="2">
        <f t="shared" si="411"/>
        <v>0</v>
      </c>
    </row>
    <row r="244" spans="1:66" ht="12.75" customHeight="1" x14ac:dyDescent="0.2">
      <c r="A244" s="126" t="s">
        <v>48</v>
      </c>
      <c r="B244" s="84">
        <v>6</v>
      </c>
      <c r="C244" s="85">
        <f t="shared" si="355"/>
        <v>1.2145748987854251E-2</v>
      </c>
      <c r="D244" s="112">
        <v>2</v>
      </c>
      <c r="E244" s="31">
        <f t="shared" si="356"/>
        <v>2.1052631578947368E-2</v>
      </c>
      <c r="F244" s="33">
        <f t="shared" si="437"/>
        <v>0.33333333333333331</v>
      </c>
      <c r="G244" s="24"/>
      <c r="H244" s="84">
        <v>9</v>
      </c>
      <c r="I244" s="85">
        <f t="shared" si="415"/>
        <v>1.6100178890876567E-2</v>
      </c>
      <c r="J244" s="112">
        <v>1</v>
      </c>
      <c r="K244" s="31">
        <f t="shared" si="416"/>
        <v>7.3529411764705881E-3</v>
      </c>
      <c r="L244" s="33">
        <f t="shared" si="438"/>
        <v>0.1111111111111111</v>
      </c>
      <c r="M244" s="24"/>
      <c r="N244" s="84">
        <v>6</v>
      </c>
      <c r="O244" s="85">
        <f t="shared" si="392"/>
        <v>9.0225563909774441E-3</v>
      </c>
      <c r="P244" s="112">
        <v>3</v>
      </c>
      <c r="Q244" s="31">
        <f t="shared" si="393"/>
        <v>1.9736842105263157E-2</v>
      </c>
      <c r="R244" s="33">
        <f t="shared" si="371"/>
        <v>0.5</v>
      </c>
      <c r="S244" s="24"/>
      <c r="T244" s="84">
        <v>6</v>
      </c>
      <c r="U244" s="85">
        <f t="shared" si="417"/>
        <v>9.4637223974763408E-3</v>
      </c>
      <c r="V244" s="112">
        <v>1</v>
      </c>
      <c r="W244" s="31">
        <f t="shared" si="418"/>
        <v>6.5789473684210523E-3</v>
      </c>
      <c r="X244" s="33">
        <f t="shared" si="368"/>
        <v>0.16666666666666666</v>
      </c>
      <c r="Y244" s="24"/>
      <c r="Z244" s="84">
        <v>14</v>
      </c>
      <c r="AA244" s="85">
        <f t="shared" si="383"/>
        <v>1.9417475728155338E-2</v>
      </c>
      <c r="AB244" s="112">
        <v>4</v>
      </c>
      <c r="AC244" s="31">
        <f t="shared" si="384"/>
        <v>2.3121387283236993E-2</v>
      </c>
      <c r="AD244" s="33">
        <f t="shared" si="426"/>
        <v>0.2857142857142857</v>
      </c>
      <c r="AE244" s="24"/>
      <c r="AF244" s="84">
        <v>18</v>
      </c>
      <c r="AG244" s="85">
        <f t="shared" si="386"/>
        <v>2.4691358024691357E-2</v>
      </c>
      <c r="AH244" s="112">
        <v>7</v>
      </c>
      <c r="AI244" s="31">
        <f t="shared" si="387"/>
        <v>0.04</v>
      </c>
      <c r="AJ244" s="33">
        <f t="shared" si="427"/>
        <v>0.3888888888888889</v>
      </c>
      <c r="AK244" s="24"/>
      <c r="AL244" s="84">
        <v>27</v>
      </c>
      <c r="AM244" s="85">
        <f t="shared" si="404"/>
        <v>4.2857142857142858E-2</v>
      </c>
      <c r="AN244" s="112">
        <v>12</v>
      </c>
      <c r="AO244" s="31">
        <f t="shared" si="405"/>
        <v>7.6433121019108277E-2</v>
      </c>
      <c r="AP244" s="33">
        <f t="shared" si="410"/>
        <v>0.44444444444444442</v>
      </c>
      <c r="AQ244" s="24"/>
      <c r="AR244" s="84">
        <v>20</v>
      </c>
      <c r="AS244" s="85">
        <f t="shared" si="406"/>
        <v>3.1446540880503145E-2</v>
      </c>
      <c r="AT244" s="35">
        <v>4</v>
      </c>
      <c r="AU244" s="31">
        <f t="shared" si="407"/>
        <v>3.007518796992481E-2</v>
      </c>
      <c r="AV244" s="33">
        <f t="shared" si="397"/>
        <v>0.2</v>
      </c>
      <c r="AW244" s="24"/>
      <c r="AX244" s="84">
        <v>9</v>
      </c>
      <c r="AY244" s="85">
        <f t="shared" si="428"/>
        <v>1.6042780748663103E-2</v>
      </c>
      <c r="AZ244" s="35">
        <v>3</v>
      </c>
      <c r="BA244" s="31">
        <f t="shared" si="429"/>
        <v>2.3076923076923078E-2</v>
      </c>
      <c r="BB244" s="33">
        <f t="shared" si="398"/>
        <v>0.33333333333333331</v>
      </c>
      <c r="BC244" s="24"/>
      <c r="BD244" s="47">
        <v>14</v>
      </c>
      <c r="BE244" s="88">
        <f t="shared" si="430"/>
        <v>2.8225806451612902E-2</v>
      </c>
      <c r="BF244" s="39">
        <v>2</v>
      </c>
      <c r="BG244" s="1">
        <f t="shared" si="431"/>
        <v>0.02</v>
      </c>
      <c r="BH244" s="2">
        <f t="shared" si="436"/>
        <v>0.14285714285714285</v>
      </c>
      <c r="BI244" s="12"/>
      <c r="BJ244" s="77">
        <v>4</v>
      </c>
      <c r="BK244" s="88">
        <f t="shared" si="421"/>
        <v>1.0582010582010581E-2</v>
      </c>
      <c r="BL244" s="93">
        <v>1</v>
      </c>
      <c r="BM244" s="1">
        <f t="shared" si="423"/>
        <v>1.2345679012345678E-2</v>
      </c>
      <c r="BN244" s="2">
        <f t="shared" si="411"/>
        <v>0.25</v>
      </c>
    </row>
    <row r="245" spans="1:66" ht="12.75" customHeight="1" x14ac:dyDescent="0.2">
      <c r="A245" s="126" t="s">
        <v>102</v>
      </c>
      <c r="B245" s="84"/>
      <c r="C245" s="85">
        <f t="shared" si="355"/>
        <v>0</v>
      </c>
      <c r="D245" s="112"/>
      <c r="E245" s="31">
        <f t="shared" si="356"/>
        <v>0</v>
      </c>
      <c r="F245" s="33" t="e">
        <f t="shared" si="437"/>
        <v>#DIV/0!</v>
      </c>
      <c r="G245" s="24"/>
      <c r="H245" s="84"/>
      <c r="I245" s="85">
        <f t="shared" si="415"/>
        <v>0</v>
      </c>
      <c r="J245" s="112"/>
      <c r="K245" s="31">
        <f t="shared" si="416"/>
        <v>0</v>
      </c>
      <c r="L245" s="33" t="e">
        <f t="shared" si="438"/>
        <v>#DIV/0!</v>
      </c>
      <c r="M245" s="24"/>
      <c r="N245" s="84"/>
      <c r="O245" s="85">
        <f t="shared" si="392"/>
        <v>0</v>
      </c>
      <c r="P245" s="112"/>
      <c r="Q245" s="31">
        <f t="shared" si="393"/>
        <v>0</v>
      </c>
      <c r="R245" s="33"/>
      <c r="S245" s="24"/>
      <c r="T245" s="84"/>
      <c r="U245" s="85">
        <f t="shared" si="417"/>
        <v>0</v>
      </c>
      <c r="V245" s="112"/>
      <c r="W245" s="31">
        <f t="shared" si="418"/>
        <v>0</v>
      </c>
      <c r="X245" s="33"/>
      <c r="Y245" s="24"/>
      <c r="Z245" s="84"/>
      <c r="AA245" s="85">
        <f t="shared" si="383"/>
        <v>0</v>
      </c>
      <c r="AB245" s="112"/>
      <c r="AC245" s="31">
        <f t="shared" si="384"/>
        <v>0</v>
      </c>
      <c r="AD245" s="33"/>
      <c r="AE245" s="24"/>
      <c r="AF245" s="84"/>
      <c r="AG245" s="85">
        <f t="shared" si="386"/>
        <v>0</v>
      </c>
      <c r="AH245" s="112"/>
      <c r="AI245" s="31">
        <f t="shared" si="387"/>
        <v>0</v>
      </c>
      <c r="AJ245" s="33"/>
      <c r="AK245" s="24"/>
      <c r="AL245" s="84">
        <v>1</v>
      </c>
      <c r="AM245" s="85">
        <f t="shared" si="404"/>
        <v>1.5873015873015873E-3</v>
      </c>
      <c r="AN245" s="112"/>
      <c r="AO245" s="31">
        <f t="shared" si="405"/>
        <v>0</v>
      </c>
      <c r="AP245" s="33">
        <f t="shared" si="410"/>
        <v>0</v>
      </c>
      <c r="AQ245" s="24"/>
      <c r="AR245" s="84"/>
      <c r="AS245" s="85">
        <f t="shared" si="406"/>
        <v>0</v>
      </c>
      <c r="AT245" s="35"/>
      <c r="AU245" s="31">
        <f t="shared" si="407"/>
        <v>0</v>
      </c>
      <c r="AV245" s="33" t="e">
        <f t="shared" si="397"/>
        <v>#DIV/0!</v>
      </c>
      <c r="AW245" s="24"/>
      <c r="AX245" s="84">
        <v>1</v>
      </c>
      <c r="AY245" s="85">
        <f t="shared" si="428"/>
        <v>1.7825311942959001E-3</v>
      </c>
      <c r="AZ245" s="35">
        <v>1</v>
      </c>
      <c r="BA245" s="31">
        <f t="shared" si="429"/>
        <v>7.6923076923076927E-3</v>
      </c>
      <c r="BB245" s="33">
        <f t="shared" si="398"/>
        <v>1</v>
      </c>
      <c r="BC245" s="24"/>
      <c r="BD245" s="47">
        <v>1</v>
      </c>
      <c r="BE245" s="88">
        <f t="shared" si="430"/>
        <v>2.0161290322580645E-3</v>
      </c>
      <c r="BF245" s="39">
        <v>1</v>
      </c>
      <c r="BG245" s="1">
        <f t="shared" si="431"/>
        <v>0.01</v>
      </c>
      <c r="BH245" s="2">
        <f t="shared" si="436"/>
        <v>1</v>
      </c>
      <c r="BI245" s="12"/>
      <c r="BJ245" s="77">
        <v>2</v>
      </c>
      <c r="BK245" s="88">
        <f t="shared" si="421"/>
        <v>5.2910052910052907E-3</v>
      </c>
      <c r="BL245" s="93">
        <v>1</v>
      </c>
      <c r="BM245" s="1">
        <f t="shared" si="423"/>
        <v>1.2345679012345678E-2</v>
      </c>
      <c r="BN245" s="2">
        <f t="shared" si="411"/>
        <v>0.5</v>
      </c>
    </row>
    <row r="246" spans="1:66" ht="12.75" customHeight="1" x14ac:dyDescent="0.2">
      <c r="A246" s="126" t="s">
        <v>35</v>
      </c>
      <c r="B246" s="84">
        <v>36</v>
      </c>
      <c r="C246" s="85">
        <f t="shared" si="355"/>
        <v>7.28744939271255E-2</v>
      </c>
      <c r="D246" s="112">
        <v>7</v>
      </c>
      <c r="E246" s="31">
        <f t="shared" si="356"/>
        <v>7.3684210526315783E-2</v>
      </c>
      <c r="F246" s="33">
        <f t="shared" si="437"/>
        <v>0.19444444444444445</v>
      </c>
      <c r="G246" s="24"/>
      <c r="H246" s="84">
        <v>37</v>
      </c>
      <c r="I246" s="85">
        <f t="shared" si="415"/>
        <v>6.6189624329159216E-2</v>
      </c>
      <c r="J246" s="112">
        <v>16</v>
      </c>
      <c r="K246" s="31">
        <f t="shared" si="416"/>
        <v>0.11764705882352941</v>
      </c>
      <c r="L246" s="33">
        <f t="shared" ref="L246:L254" si="439">J246/H246</f>
        <v>0.43243243243243246</v>
      </c>
      <c r="M246" s="24"/>
      <c r="N246" s="84">
        <v>57</v>
      </c>
      <c r="O246" s="85">
        <f t="shared" si="392"/>
        <v>8.5714285714285715E-2</v>
      </c>
      <c r="P246" s="112">
        <v>21</v>
      </c>
      <c r="Q246" s="31">
        <f t="shared" si="393"/>
        <v>0.13815789473684212</v>
      </c>
      <c r="R246" s="33">
        <f t="shared" si="371"/>
        <v>0.36842105263157893</v>
      </c>
      <c r="S246" s="24"/>
      <c r="T246" s="84">
        <v>47</v>
      </c>
      <c r="U246" s="85">
        <f t="shared" si="417"/>
        <v>7.4132492113564666E-2</v>
      </c>
      <c r="V246" s="112">
        <v>14</v>
      </c>
      <c r="W246" s="31">
        <f t="shared" si="418"/>
        <v>9.2105263157894732E-2</v>
      </c>
      <c r="X246" s="33">
        <f t="shared" si="368"/>
        <v>0.2978723404255319</v>
      </c>
      <c r="Y246" s="24"/>
      <c r="Z246" s="84">
        <v>64</v>
      </c>
      <c r="AA246" s="85">
        <f t="shared" si="383"/>
        <v>8.8765603328710127E-2</v>
      </c>
      <c r="AB246" s="112">
        <v>23</v>
      </c>
      <c r="AC246" s="31">
        <f t="shared" si="384"/>
        <v>0.13294797687861271</v>
      </c>
      <c r="AD246" s="33">
        <f t="shared" ref="AD246:AD256" si="440">AB246/Z246</f>
        <v>0.359375</v>
      </c>
      <c r="AE246" s="24"/>
      <c r="AF246" s="84">
        <v>53</v>
      </c>
      <c r="AG246" s="85">
        <f t="shared" si="386"/>
        <v>7.2702331961591218E-2</v>
      </c>
      <c r="AH246" s="112">
        <v>13</v>
      </c>
      <c r="AI246" s="31">
        <f t="shared" si="387"/>
        <v>7.4285714285714288E-2</v>
      </c>
      <c r="AJ246" s="33">
        <f t="shared" si="427"/>
        <v>0.24528301886792453</v>
      </c>
      <c r="AK246" s="24"/>
      <c r="AL246" s="84">
        <v>39</v>
      </c>
      <c r="AM246" s="85">
        <f t="shared" si="404"/>
        <v>6.1904761904761907E-2</v>
      </c>
      <c r="AN246" s="112">
        <v>11</v>
      </c>
      <c r="AO246" s="31">
        <f t="shared" si="405"/>
        <v>7.0063694267515922E-2</v>
      </c>
      <c r="AP246" s="33">
        <f t="shared" si="410"/>
        <v>0.28205128205128205</v>
      </c>
      <c r="AQ246" s="24"/>
      <c r="AR246" s="84">
        <v>46</v>
      </c>
      <c r="AS246" s="85">
        <f t="shared" si="406"/>
        <v>7.2327044025157231E-2</v>
      </c>
      <c r="AT246" s="35">
        <v>7</v>
      </c>
      <c r="AU246" s="31">
        <f t="shared" si="407"/>
        <v>5.2631578947368418E-2</v>
      </c>
      <c r="AV246" s="33">
        <f t="shared" si="397"/>
        <v>0.15217391304347827</v>
      </c>
      <c r="AW246" s="24"/>
      <c r="AX246" s="84">
        <v>21</v>
      </c>
      <c r="AY246" s="85">
        <f t="shared" si="428"/>
        <v>3.7433155080213901E-2</v>
      </c>
      <c r="AZ246" s="35">
        <v>3</v>
      </c>
      <c r="BA246" s="31">
        <f t="shared" si="429"/>
        <v>2.3076923076923078E-2</v>
      </c>
      <c r="BB246" s="33">
        <f t="shared" si="398"/>
        <v>0.14285714285714285</v>
      </c>
      <c r="BC246" s="24"/>
      <c r="BD246" s="47">
        <v>22</v>
      </c>
      <c r="BE246" s="88">
        <f t="shared" si="430"/>
        <v>4.4354838709677422E-2</v>
      </c>
      <c r="BF246" s="20">
        <v>4</v>
      </c>
      <c r="BG246" s="1">
        <f t="shared" si="431"/>
        <v>0.04</v>
      </c>
      <c r="BH246" s="2">
        <f t="shared" si="436"/>
        <v>0.18181818181818182</v>
      </c>
      <c r="BI246" s="12"/>
      <c r="BJ246" s="77">
        <v>9</v>
      </c>
      <c r="BK246" s="88">
        <f t="shared" si="421"/>
        <v>2.3809523809523808E-2</v>
      </c>
      <c r="BL246" s="93">
        <v>2</v>
      </c>
      <c r="BM246" s="1">
        <f t="shared" si="423"/>
        <v>2.4691358024691357E-2</v>
      </c>
      <c r="BN246" s="2">
        <f t="shared" si="411"/>
        <v>0.22222222222222221</v>
      </c>
    </row>
    <row r="247" spans="1:66" ht="12.75" customHeight="1" x14ac:dyDescent="0.2">
      <c r="A247" s="126" t="s">
        <v>103</v>
      </c>
      <c r="B247" s="84">
        <v>20</v>
      </c>
      <c r="C247" s="85">
        <f t="shared" si="355"/>
        <v>4.048582995951417E-2</v>
      </c>
      <c r="D247" s="112">
        <v>2</v>
      </c>
      <c r="E247" s="31">
        <f t="shared" si="356"/>
        <v>2.1052631578947368E-2</v>
      </c>
      <c r="F247" s="33">
        <f t="shared" si="437"/>
        <v>0.1</v>
      </c>
      <c r="G247" s="24"/>
      <c r="H247" s="84">
        <v>19</v>
      </c>
      <c r="I247" s="85">
        <f t="shared" si="415"/>
        <v>3.3989266547406083E-2</v>
      </c>
      <c r="J247" s="112"/>
      <c r="K247" s="31">
        <f t="shared" si="416"/>
        <v>0</v>
      </c>
      <c r="L247" s="33">
        <f t="shared" si="439"/>
        <v>0</v>
      </c>
      <c r="M247" s="24"/>
      <c r="N247" s="84">
        <v>33</v>
      </c>
      <c r="O247" s="85">
        <f t="shared" ref="O247:O248" si="441">N247/$N$261</f>
        <v>4.9624060150375938E-2</v>
      </c>
      <c r="P247" s="112">
        <v>3</v>
      </c>
      <c r="Q247" s="31">
        <f t="shared" ref="Q247:Q248" si="442">P247/$P$261</f>
        <v>1.9736842105263157E-2</v>
      </c>
      <c r="R247" s="33">
        <f t="shared" si="371"/>
        <v>9.0909090909090912E-2</v>
      </c>
      <c r="S247" s="24"/>
      <c r="T247" s="84">
        <v>19</v>
      </c>
      <c r="U247" s="85">
        <f t="shared" si="417"/>
        <v>2.996845425867508E-2</v>
      </c>
      <c r="V247" s="112">
        <v>3</v>
      </c>
      <c r="W247" s="31">
        <f t="shared" si="418"/>
        <v>1.9736842105263157E-2</v>
      </c>
      <c r="X247" s="33">
        <f t="shared" si="368"/>
        <v>0.15789473684210525</v>
      </c>
      <c r="Y247" s="24"/>
      <c r="Z247" s="84">
        <v>21</v>
      </c>
      <c r="AA247" s="85">
        <f t="shared" si="383"/>
        <v>2.9126213592233011E-2</v>
      </c>
      <c r="AB247" s="112">
        <v>4</v>
      </c>
      <c r="AC247" s="31">
        <f t="shared" si="384"/>
        <v>2.3121387283236993E-2</v>
      </c>
      <c r="AD247" s="33">
        <f t="shared" si="440"/>
        <v>0.19047619047619047</v>
      </c>
      <c r="AE247" s="24"/>
      <c r="AF247" s="84">
        <v>33</v>
      </c>
      <c r="AG247" s="85">
        <f t="shared" si="386"/>
        <v>4.5267489711934158E-2</v>
      </c>
      <c r="AH247" s="112">
        <v>4</v>
      </c>
      <c r="AI247" s="31">
        <f t="shared" si="387"/>
        <v>2.2857142857142857E-2</v>
      </c>
      <c r="AJ247" s="33">
        <f t="shared" si="427"/>
        <v>0.12121212121212122</v>
      </c>
      <c r="AK247" s="24"/>
      <c r="AL247" s="84">
        <v>8</v>
      </c>
      <c r="AM247" s="85">
        <f t="shared" si="404"/>
        <v>1.2698412698412698E-2</v>
      </c>
      <c r="AN247" s="112"/>
      <c r="AO247" s="31">
        <f t="shared" si="405"/>
        <v>0</v>
      </c>
      <c r="AP247" s="33">
        <f t="shared" si="410"/>
        <v>0</v>
      </c>
      <c r="AQ247" s="24"/>
      <c r="AR247" s="84">
        <v>13</v>
      </c>
      <c r="AS247" s="85">
        <f t="shared" si="406"/>
        <v>2.0440251572327043E-2</v>
      </c>
      <c r="AT247" s="35">
        <v>1</v>
      </c>
      <c r="AU247" s="31">
        <f t="shared" si="407"/>
        <v>7.5187969924812026E-3</v>
      </c>
      <c r="AV247" s="33">
        <f t="shared" si="397"/>
        <v>7.6923076923076927E-2</v>
      </c>
      <c r="AW247" s="24"/>
      <c r="AX247" s="84">
        <v>8</v>
      </c>
      <c r="AY247" s="85">
        <f t="shared" si="428"/>
        <v>1.4260249554367201E-2</v>
      </c>
      <c r="AZ247" s="35"/>
      <c r="BA247" s="31">
        <f t="shared" si="429"/>
        <v>0</v>
      </c>
      <c r="BB247" s="33">
        <f t="shared" si="398"/>
        <v>0</v>
      </c>
      <c r="BC247" s="24"/>
      <c r="BD247" s="47">
        <v>3</v>
      </c>
      <c r="BE247" s="88">
        <f t="shared" si="430"/>
        <v>6.0483870967741934E-3</v>
      </c>
      <c r="BF247" s="20"/>
      <c r="BG247" s="1"/>
      <c r="BH247" s="2">
        <f t="shared" si="436"/>
        <v>0</v>
      </c>
      <c r="BI247" s="12"/>
      <c r="BJ247" s="77">
        <v>3</v>
      </c>
      <c r="BK247" s="88">
        <f t="shared" si="421"/>
        <v>7.9365079365079361E-3</v>
      </c>
      <c r="BL247" s="93"/>
      <c r="BM247" s="1">
        <f t="shared" si="423"/>
        <v>0</v>
      </c>
      <c r="BN247" s="2">
        <f t="shared" si="411"/>
        <v>0</v>
      </c>
    </row>
    <row r="248" spans="1:66" s="149" customFormat="1" ht="12.75" customHeight="1" x14ac:dyDescent="0.2">
      <c r="A248" s="131" t="s">
        <v>79</v>
      </c>
      <c r="B248" s="132">
        <f>SUM(B242:B247)</f>
        <v>67</v>
      </c>
      <c r="C248" s="133">
        <f t="shared" si="355"/>
        <v>0.13562753036437247</v>
      </c>
      <c r="D248" s="134">
        <f>SUM(D242:D247)</f>
        <v>12</v>
      </c>
      <c r="E248" s="135">
        <f t="shared" si="356"/>
        <v>0.12631578947368421</v>
      </c>
      <c r="F248" s="136">
        <f t="shared" si="437"/>
        <v>0.17910447761194029</v>
      </c>
      <c r="G248" s="137"/>
      <c r="H248" s="132">
        <f>SUM(H242:H247)</f>
        <v>70</v>
      </c>
      <c r="I248" s="133">
        <f t="shared" si="415"/>
        <v>0.12522361359570661</v>
      </c>
      <c r="J248" s="134">
        <f>SUM(J242:J247)</f>
        <v>17</v>
      </c>
      <c r="K248" s="135">
        <f t="shared" si="416"/>
        <v>0.125</v>
      </c>
      <c r="L248" s="136">
        <f t="shared" si="439"/>
        <v>0.24285714285714285</v>
      </c>
      <c r="M248" s="137"/>
      <c r="N248" s="132">
        <f>SUM(N242:N247)</f>
        <v>102</v>
      </c>
      <c r="O248" s="133">
        <f t="shared" si="441"/>
        <v>0.15338345864661654</v>
      </c>
      <c r="P248" s="134">
        <f>SUM(P242:P247)</f>
        <v>27</v>
      </c>
      <c r="Q248" s="135">
        <f t="shared" si="442"/>
        <v>0.17763157894736842</v>
      </c>
      <c r="R248" s="136">
        <f t="shared" si="371"/>
        <v>0.26470588235294118</v>
      </c>
      <c r="S248" s="137"/>
      <c r="T248" s="132">
        <f>SUM(T242:T247)</f>
        <v>83</v>
      </c>
      <c r="U248" s="133">
        <f t="shared" si="417"/>
        <v>0.1309148264984227</v>
      </c>
      <c r="V248" s="134">
        <f>SUM(V242:V247)</f>
        <v>20</v>
      </c>
      <c r="W248" s="135">
        <f t="shared" si="418"/>
        <v>0.13157894736842105</v>
      </c>
      <c r="X248" s="136">
        <f t="shared" si="368"/>
        <v>0.24096385542168675</v>
      </c>
      <c r="Y248" s="137"/>
      <c r="Z248" s="132">
        <f>SUM(Z242:Z247)</f>
        <v>106</v>
      </c>
      <c r="AA248" s="133">
        <f t="shared" si="383"/>
        <v>0.14701803051317613</v>
      </c>
      <c r="AB248" s="134">
        <f>SUM(AB242:AB247)</f>
        <v>32</v>
      </c>
      <c r="AC248" s="135">
        <f t="shared" si="384"/>
        <v>0.18497109826589594</v>
      </c>
      <c r="AD248" s="136">
        <f t="shared" si="440"/>
        <v>0.30188679245283018</v>
      </c>
      <c r="AE248" s="137"/>
      <c r="AF248" s="132">
        <f>SUM(AF242:AF247)</f>
        <v>114</v>
      </c>
      <c r="AG248" s="133">
        <f t="shared" si="386"/>
        <v>0.15637860082304528</v>
      </c>
      <c r="AH248" s="134">
        <f>SUM(AH242:AH247)</f>
        <v>27</v>
      </c>
      <c r="AI248" s="135">
        <f t="shared" si="387"/>
        <v>0.15428571428571428</v>
      </c>
      <c r="AJ248" s="136">
        <f t="shared" si="427"/>
        <v>0.23684210526315788</v>
      </c>
      <c r="AK248" s="137"/>
      <c r="AL248" s="132">
        <f>SUM(AL242:AL247)</f>
        <v>88</v>
      </c>
      <c r="AM248" s="133">
        <f t="shared" si="404"/>
        <v>0.13968253968253969</v>
      </c>
      <c r="AN248" s="134">
        <f>SUM(AN242:AN247)</f>
        <v>27</v>
      </c>
      <c r="AO248" s="135">
        <f t="shared" si="405"/>
        <v>0.17197452229299362</v>
      </c>
      <c r="AP248" s="136">
        <f t="shared" si="410"/>
        <v>0.30681818181818182</v>
      </c>
      <c r="AQ248" s="137"/>
      <c r="AR248" s="132">
        <f>SUM(AR242:AR247)</f>
        <v>92</v>
      </c>
      <c r="AS248" s="133">
        <f t="shared" si="406"/>
        <v>0.14465408805031446</v>
      </c>
      <c r="AT248" s="138">
        <f>SUM(AT242:AT247)</f>
        <v>15</v>
      </c>
      <c r="AU248" s="135">
        <f t="shared" si="407"/>
        <v>0.11278195488721804</v>
      </c>
      <c r="AV248" s="136">
        <f t="shared" si="397"/>
        <v>0.16304347826086957</v>
      </c>
      <c r="AW248" s="137"/>
      <c r="AX248" s="132">
        <f>SUM(AX242:AX247)</f>
        <v>48</v>
      </c>
      <c r="AY248" s="133">
        <f t="shared" si="428"/>
        <v>8.5561497326203204E-2</v>
      </c>
      <c r="AZ248" s="138">
        <f>SUM(AZ242:AZ247)</f>
        <v>11</v>
      </c>
      <c r="BA248" s="135">
        <f t="shared" si="429"/>
        <v>8.461538461538462E-2</v>
      </c>
      <c r="BB248" s="136">
        <f t="shared" si="398"/>
        <v>0.22916666666666666</v>
      </c>
      <c r="BC248" s="137"/>
      <c r="BD248" s="139">
        <f>SUM(BD242:BD247)</f>
        <v>43</v>
      </c>
      <c r="BE248" s="140">
        <f t="shared" si="430"/>
        <v>8.669354838709678E-2</v>
      </c>
      <c r="BF248" s="141">
        <f>SUM(BF242:BF246)</f>
        <v>8</v>
      </c>
      <c r="BG248" s="142">
        <f>BF248/$BF$261</f>
        <v>0.08</v>
      </c>
      <c r="BH248" s="143">
        <f t="shared" si="436"/>
        <v>0.18604651162790697</v>
      </c>
      <c r="BI248" s="144"/>
      <c r="BJ248" s="145">
        <f>SUM(BJ242:BJ247)</f>
        <v>21</v>
      </c>
      <c r="BK248" s="140">
        <f t="shared" si="421"/>
        <v>5.5555555555555552E-2</v>
      </c>
      <c r="BL248" s="162">
        <f>SUM(BL242:BL246)</f>
        <v>4</v>
      </c>
      <c r="BM248" s="142">
        <f t="shared" si="423"/>
        <v>4.9382716049382713E-2</v>
      </c>
      <c r="BN248" s="143">
        <f t="shared" si="411"/>
        <v>0.19047619047619047</v>
      </c>
    </row>
    <row r="249" spans="1:66" ht="12.75" customHeight="1" x14ac:dyDescent="0.2">
      <c r="A249" s="126" t="s">
        <v>185</v>
      </c>
      <c r="B249" s="84">
        <v>23</v>
      </c>
      <c r="C249" s="85">
        <f t="shared" si="355"/>
        <v>4.6558704453441298E-2</v>
      </c>
      <c r="D249" s="112">
        <v>8</v>
      </c>
      <c r="E249" s="31">
        <f t="shared" si="356"/>
        <v>8.4210526315789472E-2</v>
      </c>
      <c r="F249" s="33">
        <f t="shared" si="437"/>
        <v>0.34782608695652173</v>
      </c>
      <c r="G249" s="24"/>
      <c r="H249" s="84">
        <v>13</v>
      </c>
      <c r="I249" s="85">
        <f t="shared" si="415"/>
        <v>2.3255813953488372E-2</v>
      </c>
      <c r="J249" s="112">
        <v>2</v>
      </c>
      <c r="K249" s="31">
        <f t="shared" si="416"/>
        <v>1.4705882352941176E-2</v>
      </c>
      <c r="L249" s="33">
        <f t="shared" ref="L249" si="443">J249/H249</f>
        <v>0.15384615384615385</v>
      </c>
      <c r="M249" s="24"/>
      <c r="N249" s="84"/>
      <c r="O249" s="85"/>
      <c r="P249" s="112"/>
      <c r="Q249" s="31"/>
      <c r="R249" s="33"/>
      <c r="S249" s="24"/>
      <c r="T249" s="84"/>
      <c r="U249" s="85"/>
      <c r="V249" s="112"/>
      <c r="W249" s="31"/>
      <c r="X249" s="33"/>
      <c r="Y249" s="24"/>
      <c r="Z249" s="84"/>
      <c r="AA249" s="85"/>
      <c r="AB249" s="112"/>
      <c r="AC249" s="31"/>
      <c r="AD249" s="33"/>
      <c r="AE249" s="24"/>
      <c r="AF249" s="84"/>
      <c r="AG249" s="85"/>
      <c r="AH249" s="112"/>
      <c r="AI249" s="31"/>
      <c r="AJ249" s="33"/>
      <c r="AK249" s="24"/>
      <c r="AL249" s="84"/>
      <c r="AM249" s="85"/>
      <c r="AN249" s="112"/>
      <c r="AO249" s="31"/>
      <c r="AP249" s="33"/>
      <c r="AQ249" s="24"/>
      <c r="AR249" s="84"/>
      <c r="AS249" s="85"/>
      <c r="AT249" s="35"/>
      <c r="AU249" s="31"/>
      <c r="AV249" s="33"/>
      <c r="AW249" s="24"/>
      <c r="AX249" s="84"/>
      <c r="AY249" s="85"/>
      <c r="AZ249" s="35"/>
      <c r="BA249" s="31"/>
      <c r="BB249" s="33"/>
      <c r="BC249" s="24"/>
      <c r="BD249" s="47"/>
      <c r="BE249" s="88"/>
      <c r="BF249" s="39"/>
      <c r="BG249" s="1"/>
      <c r="BH249" s="2"/>
      <c r="BI249" s="12"/>
      <c r="BJ249" s="78"/>
      <c r="BK249" s="88"/>
      <c r="BL249" s="39"/>
      <c r="BM249" s="1"/>
      <c r="BN249" s="2"/>
    </row>
    <row r="250" spans="1:66" ht="12.75" customHeight="1" x14ac:dyDescent="0.2">
      <c r="A250" s="126" t="s">
        <v>145</v>
      </c>
      <c r="B250" s="84"/>
      <c r="C250" s="85">
        <f t="shared" si="355"/>
        <v>0</v>
      </c>
      <c r="D250" s="112"/>
      <c r="E250" s="31">
        <f t="shared" si="356"/>
        <v>0</v>
      </c>
      <c r="F250" s="33" t="e">
        <f t="shared" si="437"/>
        <v>#DIV/0!</v>
      </c>
      <c r="G250" s="24"/>
      <c r="H250" s="84">
        <v>11</v>
      </c>
      <c r="I250" s="85">
        <f t="shared" si="415"/>
        <v>1.9677996422182469E-2</v>
      </c>
      <c r="J250" s="112">
        <v>3</v>
      </c>
      <c r="K250" s="31">
        <f t="shared" si="416"/>
        <v>2.2058823529411766E-2</v>
      </c>
      <c r="L250" s="33">
        <f t="shared" si="439"/>
        <v>0.27272727272727271</v>
      </c>
      <c r="M250" s="24"/>
      <c r="N250" s="84">
        <v>11</v>
      </c>
      <c r="O250" s="85">
        <f t="shared" ref="O250:O261" si="444">N250/$N$261</f>
        <v>1.6541353383458645E-2</v>
      </c>
      <c r="P250" s="112"/>
      <c r="Q250" s="31">
        <f t="shared" ref="Q250:Q261" si="445">P250/$P$261</f>
        <v>0</v>
      </c>
      <c r="R250" s="33">
        <f t="shared" si="371"/>
        <v>0</v>
      </c>
      <c r="S250" s="24"/>
      <c r="T250" s="84">
        <v>15</v>
      </c>
      <c r="U250" s="85">
        <f t="shared" ref="U250:U255" si="446">T250/$T$261</f>
        <v>2.365930599369085E-2</v>
      </c>
      <c r="V250" s="112">
        <v>2</v>
      </c>
      <c r="W250" s="31">
        <f t="shared" ref="W250:W255" si="447">V250/$V$261</f>
        <v>1.3157894736842105E-2</v>
      </c>
      <c r="X250" s="33">
        <f t="shared" si="368"/>
        <v>0.13333333333333333</v>
      </c>
      <c r="Y250" s="24"/>
      <c r="Z250" s="84">
        <v>23</v>
      </c>
      <c r="AA250" s="85">
        <f t="shared" ref="AA250:AA255" si="448">Z250/$Z$261</f>
        <v>3.1900138696255201E-2</v>
      </c>
      <c r="AB250" s="112">
        <v>4</v>
      </c>
      <c r="AC250" s="31">
        <f t="shared" ref="AC250:AC255" si="449">AB250/$AB$261</f>
        <v>2.3121387283236993E-2</v>
      </c>
      <c r="AD250" s="33">
        <f t="shared" si="440"/>
        <v>0.17391304347826086</v>
      </c>
      <c r="AE250" s="24"/>
      <c r="AF250" s="84">
        <v>6</v>
      </c>
      <c r="AG250" s="85">
        <f t="shared" ref="AG250:AG255" si="450">AF250/$AF$261</f>
        <v>8.23045267489712E-3</v>
      </c>
      <c r="AH250" s="112">
        <v>1</v>
      </c>
      <c r="AI250" s="31">
        <f t="shared" ref="AI250:AI255" si="451">AH250/$AH$261</f>
        <v>5.7142857142857143E-3</v>
      </c>
      <c r="AJ250" s="33">
        <f t="shared" si="427"/>
        <v>0.16666666666666666</v>
      </c>
      <c r="AK250" s="24"/>
      <c r="AL250" s="84"/>
      <c r="AM250" s="85"/>
      <c r="AN250" s="112"/>
      <c r="AO250" s="31"/>
      <c r="AP250" s="33"/>
      <c r="AQ250" s="24"/>
      <c r="AR250" s="84"/>
      <c r="AS250" s="85"/>
      <c r="AT250" s="35"/>
      <c r="AU250" s="31"/>
      <c r="AV250" s="33"/>
      <c r="AW250" s="24"/>
      <c r="AX250" s="84"/>
      <c r="AY250" s="85"/>
      <c r="AZ250" s="35"/>
      <c r="BA250" s="31"/>
      <c r="BB250" s="33"/>
      <c r="BC250" s="24"/>
      <c r="BD250" s="47"/>
      <c r="BE250" s="88"/>
      <c r="BF250" s="39"/>
      <c r="BG250" s="1"/>
      <c r="BH250" s="2"/>
      <c r="BI250" s="12"/>
      <c r="BJ250" s="78"/>
      <c r="BK250" s="88"/>
      <c r="BL250" s="39"/>
      <c r="BM250" s="1"/>
      <c r="BN250" s="2"/>
    </row>
    <row r="251" spans="1:66" ht="12.75" customHeight="1" x14ac:dyDescent="0.2">
      <c r="A251" s="126" t="s">
        <v>146</v>
      </c>
      <c r="B251" s="84"/>
      <c r="C251" s="85">
        <f t="shared" si="355"/>
        <v>0</v>
      </c>
      <c r="D251" s="112"/>
      <c r="E251" s="31">
        <f t="shared" si="356"/>
        <v>0</v>
      </c>
      <c r="F251" s="33" t="e">
        <f t="shared" si="437"/>
        <v>#DIV/0!</v>
      </c>
      <c r="G251" s="24"/>
      <c r="H251" s="84">
        <v>4</v>
      </c>
      <c r="I251" s="85">
        <f t="shared" si="415"/>
        <v>7.1556350626118068E-3</v>
      </c>
      <c r="J251" s="112"/>
      <c r="K251" s="31">
        <f t="shared" si="416"/>
        <v>0</v>
      </c>
      <c r="L251" s="33">
        <f t="shared" si="439"/>
        <v>0</v>
      </c>
      <c r="M251" s="24"/>
      <c r="N251" s="84">
        <v>7</v>
      </c>
      <c r="O251" s="85">
        <f t="shared" si="444"/>
        <v>1.0526315789473684E-2</v>
      </c>
      <c r="P251" s="112">
        <v>1</v>
      </c>
      <c r="Q251" s="31">
        <f t="shared" si="445"/>
        <v>6.5789473684210523E-3</v>
      </c>
      <c r="R251" s="33">
        <f t="shared" si="371"/>
        <v>0.14285714285714285</v>
      </c>
      <c r="S251" s="24"/>
      <c r="T251" s="84">
        <v>15</v>
      </c>
      <c r="U251" s="85">
        <f t="shared" si="446"/>
        <v>2.365930599369085E-2</v>
      </c>
      <c r="V251" s="112">
        <v>5</v>
      </c>
      <c r="W251" s="31">
        <f t="shared" si="447"/>
        <v>3.2894736842105261E-2</v>
      </c>
      <c r="X251" s="33">
        <f t="shared" si="368"/>
        <v>0.33333333333333331</v>
      </c>
      <c r="Y251" s="24"/>
      <c r="Z251" s="84">
        <v>3</v>
      </c>
      <c r="AA251" s="85">
        <f t="shared" si="448"/>
        <v>4.160887656033287E-3</v>
      </c>
      <c r="AB251" s="112"/>
      <c r="AC251" s="31">
        <f t="shared" si="449"/>
        <v>0</v>
      </c>
      <c r="AD251" s="33">
        <f t="shared" si="440"/>
        <v>0</v>
      </c>
      <c r="AE251" s="24"/>
      <c r="AF251" s="84">
        <v>2</v>
      </c>
      <c r="AG251" s="85">
        <f t="shared" si="450"/>
        <v>2.7434842249657062E-3</v>
      </c>
      <c r="AH251" s="112">
        <v>1</v>
      </c>
      <c r="AI251" s="31">
        <f t="shared" si="451"/>
        <v>5.7142857142857143E-3</v>
      </c>
      <c r="AJ251" s="33">
        <f t="shared" si="427"/>
        <v>0.5</v>
      </c>
      <c r="AK251" s="24"/>
      <c r="AL251" s="84"/>
      <c r="AM251" s="85"/>
      <c r="AN251" s="112"/>
      <c r="AO251" s="31"/>
      <c r="AP251" s="33"/>
      <c r="AQ251" s="24"/>
      <c r="AR251" s="84"/>
      <c r="AS251" s="85"/>
      <c r="AT251" s="35"/>
      <c r="AU251" s="31"/>
      <c r="AV251" s="33"/>
      <c r="AW251" s="24"/>
      <c r="AX251" s="84"/>
      <c r="AY251" s="85"/>
      <c r="AZ251" s="35"/>
      <c r="BA251" s="31"/>
      <c r="BB251" s="33"/>
      <c r="BC251" s="24"/>
      <c r="BD251" s="47"/>
      <c r="BE251" s="88"/>
      <c r="BF251" s="39"/>
      <c r="BG251" s="1"/>
      <c r="BH251" s="2"/>
      <c r="BI251" s="12"/>
      <c r="BJ251" s="78"/>
      <c r="BK251" s="88"/>
      <c r="BL251" s="39"/>
      <c r="BM251" s="1"/>
      <c r="BN251" s="2"/>
    </row>
    <row r="252" spans="1:66" ht="12.75" customHeight="1" x14ac:dyDescent="0.2">
      <c r="A252" s="126" t="s">
        <v>147</v>
      </c>
      <c r="B252" s="84"/>
      <c r="C252" s="85">
        <f t="shared" si="355"/>
        <v>0</v>
      </c>
      <c r="D252" s="112"/>
      <c r="E252" s="31">
        <f t="shared" si="356"/>
        <v>0</v>
      </c>
      <c r="F252" s="33" t="e">
        <f t="shared" si="437"/>
        <v>#DIV/0!</v>
      </c>
      <c r="G252" s="24"/>
      <c r="H252" s="84">
        <v>3</v>
      </c>
      <c r="I252" s="85">
        <f t="shared" si="415"/>
        <v>5.3667262969588547E-3</v>
      </c>
      <c r="J252" s="112"/>
      <c r="K252" s="31">
        <f t="shared" si="416"/>
        <v>0</v>
      </c>
      <c r="L252" s="33">
        <f t="shared" si="439"/>
        <v>0</v>
      </c>
      <c r="M252" s="24"/>
      <c r="N252" s="84">
        <v>5</v>
      </c>
      <c r="O252" s="85">
        <f t="shared" si="444"/>
        <v>7.5187969924812026E-3</v>
      </c>
      <c r="P252" s="112">
        <v>1</v>
      </c>
      <c r="Q252" s="31">
        <f t="shared" si="445"/>
        <v>6.5789473684210523E-3</v>
      </c>
      <c r="R252" s="33">
        <f t="shared" si="371"/>
        <v>0.2</v>
      </c>
      <c r="S252" s="24"/>
      <c r="T252" s="84">
        <v>3</v>
      </c>
      <c r="U252" s="85">
        <f t="shared" si="446"/>
        <v>4.7318611987381704E-3</v>
      </c>
      <c r="V252" s="112"/>
      <c r="W252" s="31">
        <f t="shared" si="447"/>
        <v>0</v>
      </c>
      <c r="X252" s="33">
        <f t="shared" si="368"/>
        <v>0</v>
      </c>
      <c r="Y252" s="24"/>
      <c r="Z252" s="84">
        <v>6</v>
      </c>
      <c r="AA252" s="85">
        <f t="shared" si="448"/>
        <v>8.321775312066574E-3</v>
      </c>
      <c r="AB252" s="112">
        <v>1</v>
      </c>
      <c r="AC252" s="31">
        <f t="shared" si="449"/>
        <v>5.7803468208092483E-3</v>
      </c>
      <c r="AD252" s="33">
        <f t="shared" si="440"/>
        <v>0.16666666666666666</v>
      </c>
      <c r="AE252" s="24"/>
      <c r="AF252" s="84">
        <v>1</v>
      </c>
      <c r="AG252" s="85">
        <f t="shared" si="450"/>
        <v>1.3717421124828531E-3</v>
      </c>
      <c r="AH252" s="112"/>
      <c r="AI252" s="31">
        <f t="shared" si="451"/>
        <v>0</v>
      </c>
      <c r="AJ252" s="33">
        <f t="shared" si="427"/>
        <v>0</v>
      </c>
      <c r="AK252" s="24"/>
      <c r="AL252" s="84"/>
      <c r="AM252" s="85"/>
      <c r="AN252" s="112"/>
      <c r="AO252" s="31"/>
      <c r="AP252" s="33"/>
      <c r="AQ252" s="24"/>
      <c r="AR252" s="84"/>
      <c r="AS252" s="85"/>
      <c r="AT252" s="35"/>
      <c r="AU252" s="31"/>
      <c r="AV252" s="33"/>
      <c r="AW252" s="24"/>
      <c r="AX252" s="84"/>
      <c r="AY252" s="85"/>
      <c r="AZ252" s="35"/>
      <c r="BA252" s="31"/>
      <c r="BB252" s="33"/>
      <c r="BC252" s="24"/>
      <c r="BD252" s="47"/>
      <c r="BE252" s="88"/>
      <c r="BF252" s="39"/>
      <c r="BG252" s="1"/>
      <c r="BH252" s="2"/>
      <c r="BI252" s="12"/>
      <c r="BJ252" s="78"/>
      <c r="BK252" s="88"/>
      <c r="BL252" s="39"/>
      <c r="BM252" s="1"/>
      <c r="BN252" s="2"/>
    </row>
    <row r="253" spans="1:66" ht="12.75" customHeight="1" x14ac:dyDescent="0.2">
      <c r="A253" s="126" t="s">
        <v>148</v>
      </c>
      <c r="B253" s="84"/>
      <c r="C253" s="85">
        <f t="shared" si="355"/>
        <v>0</v>
      </c>
      <c r="D253" s="112"/>
      <c r="E253" s="31">
        <f t="shared" si="356"/>
        <v>0</v>
      </c>
      <c r="F253" s="33" t="e">
        <f t="shared" si="437"/>
        <v>#DIV/0!</v>
      </c>
      <c r="G253" s="24"/>
      <c r="H253" s="84">
        <v>5</v>
      </c>
      <c r="I253" s="85">
        <f t="shared" si="415"/>
        <v>8.9445438282647581E-3</v>
      </c>
      <c r="J253" s="112">
        <v>1</v>
      </c>
      <c r="K253" s="31">
        <f t="shared" si="416"/>
        <v>7.3529411764705881E-3</v>
      </c>
      <c r="L253" s="33">
        <f t="shared" si="439"/>
        <v>0.2</v>
      </c>
      <c r="M253" s="24"/>
      <c r="N253" s="84">
        <v>2</v>
      </c>
      <c r="O253" s="85">
        <f t="shared" si="444"/>
        <v>3.0075187969924814E-3</v>
      </c>
      <c r="P253" s="112">
        <v>2</v>
      </c>
      <c r="Q253" s="31">
        <f t="shared" si="445"/>
        <v>1.3157894736842105E-2</v>
      </c>
      <c r="R253" s="33">
        <f t="shared" si="371"/>
        <v>1</v>
      </c>
      <c r="S253" s="24"/>
      <c r="T253" s="84">
        <v>6</v>
      </c>
      <c r="U253" s="85">
        <f t="shared" si="446"/>
        <v>9.4637223974763408E-3</v>
      </c>
      <c r="V253" s="112">
        <v>3</v>
      </c>
      <c r="W253" s="31">
        <f t="shared" si="447"/>
        <v>1.9736842105263157E-2</v>
      </c>
      <c r="X253" s="33">
        <f t="shared" si="368"/>
        <v>0.5</v>
      </c>
      <c r="Y253" s="24"/>
      <c r="Z253" s="84">
        <v>6</v>
      </c>
      <c r="AA253" s="85">
        <f t="shared" si="448"/>
        <v>8.321775312066574E-3</v>
      </c>
      <c r="AB253" s="112">
        <v>1</v>
      </c>
      <c r="AC253" s="31">
        <f t="shared" si="449"/>
        <v>5.7803468208092483E-3</v>
      </c>
      <c r="AD253" s="33">
        <f t="shared" si="440"/>
        <v>0.16666666666666666</v>
      </c>
      <c r="AE253" s="24"/>
      <c r="AF253" s="84">
        <v>2</v>
      </c>
      <c r="AG253" s="85">
        <f t="shared" si="450"/>
        <v>2.7434842249657062E-3</v>
      </c>
      <c r="AH253" s="112"/>
      <c r="AI253" s="31">
        <f t="shared" si="451"/>
        <v>0</v>
      </c>
      <c r="AJ253" s="33">
        <f t="shared" si="427"/>
        <v>0</v>
      </c>
      <c r="AK253" s="24"/>
      <c r="AL253" s="84"/>
      <c r="AM253" s="85"/>
      <c r="AN253" s="112"/>
      <c r="AO253" s="31"/>
      <c r="AP253" s="33"/>
      <c r="AQ253" s="24"/>
      <c r="AR253" s="84"/>
      <c r="AS253" s="85"/>
      <c r="AT253" s="35"/>
      <c r="AU253" s="31"/>
      <c r="AV253" s="33"/>
      <c r="AW253" s="24"/>
      <c r="AX253" s="84"/>
      <c r="AY253" s="85"/>
      <c r="AZ253" s="35"/>
      <c r="BA253" s="31"/>
      <c r="BB253" s="33"/>
      <c r="BC253" s="24"/>
      <c r="BD253" s="47"/>
      <c r="BE253" s="88"/>
      <c r="BF253" s="39"/>
      <c r="BG253" s="1"/>
      <c r="BH253" s="2"/>
      <c r="BI253" s="12"/>
      <c r="BJ253" s="78"/>
      <c r="BK253" s="88"/>
      <c r="BL253" s="39"/>
      <c r="BM253" s="1"/>
      <c r="BN253" s="2"/>
    </row>
    <row r="254" spans="1:66" ht="12.75" customHeight="1" x14ac:dyDescent="0.2">
      <c r="A254" s="126" t="s">
        <v>163</v>
      </c>
      <c r="B254" s="84"/>
      <c r="C254" s="85">
        <f t="shared" si="355"/>
        <v>0</v>
      </c>
      <c r="D254" s="112"/>
      <c r="E254" s="31">
        <f t="shared" si="356"/>
        <v>0</v>
      </c>
      <c r="F254" s="33" t="e">
        <f t="shared" si="437"/>
        <v>#DIV/0!</v>
      </c>
      <c r="G254" s="24"/>
      <c r="H254" s="84">
        <v>5</v>
      </c>
      <c r="I254" s="85">
        <f t="shared" si="415"/>
        <v>8.9445438282647581E-3</v>
      </c>
      <c r="J254" s="112">
        <v>3</v>
      </c>
      <c r="K254" s="31">
        <f t="shared" si="416"/>
        <v>2.2058823529411766E-2</v>
      </c>
      <c r="L254" s="33">
        <f t="shared" si="439"/>
        <v>0.6</v>
      </c>
      <c r="M254" s="24"/>
      <c r="N254" s="84"/>
      <c r="O254" s="85">
        <f t="shared" si="444"/>
        <v>0</v>
      </c>
      <c r="P254" s="112"/>
      <c r="Q254" s="31">
        <f t="shared" si="445"/>
        <v>0</v>
      </c>
      <c r="R254" s="33"/>
      <c r="S254" s="24"/>
      <c r="T254" s="84">
        <v>2</v>
      </c>
      <c r="U254" s="85">
        <f t="shared" si="446"/>
        <v>3.1545741324921135E-3</v>
      </c>
      <c r="V254" s="112"/>
      <c r="W254" s="31">
        <f t="shared" si="447"/>
        <v>0</v>
      </c>
      <c r="X254" s="33">
        <f t="shared" si="368"/>
        <v>0</v>
      </c>
      <c r="Y254" s="24"/>
      <c r="Z254" s="84">
        <v>3</v>
      </c>
      <c r="AA254" s="85">
        <f t="shared" si="448"/>
        <v>4.160887656033287E-3</v>
      </c>
      <c r="AB254" s="112"/>
      <c r="AC254" s="31">
        <f t="shared" si="449"/>
        <v>0</v>
      </c>
      <c r="AD254" s="33">
        <f t="shared" si="440"/>
        <v>0</v>
      </c>
      <c r="AE254" s="24"/>
      <c r="AF254" s="84">
        <v>3</v>
      </c>
      <c r="AG254" s="85">
        <f t="shared" si="450"/>
        <v>4.11522633744856E-3</v>
      </c>
      <c r="AH254" s="112"/>
      <c r="AI254" s="31">
        <f t="shared" si="451"/>
        <v>0</v>
      </c>
      <c r="AJ254" s="33">
        <f t="shared" si="427"/>
        <v>0</v>
      </c>
      <c r="AK254" s="24"/>
      <c r="AL254" s="84"/>
      <c r="AM254" s="85"/>
      <c r="AN254" s="112"/>
      <c r="AO254" s="31"/>
      <c r="AP254" s="33"/>
      <c r="AQ254" s="24"/>
      <c r="AR254" s="84"/>
      <c r="AS254" s="85"/>
      <c r="AT254" s="35"/>
      <c r="AU254" s="31"/>
      <c r="AV254" s="33"/>
      <c r="AW254" s="24"/>
      <c r="AX254" s="84"/>
      <c r="AY254" s="85"/>
      <c r="AZ254" s="35"/>
      <c r="BA254" s="31"/>
      <c r="BB254" s="33"/>
      <c r="BC254" s="24"/>
      <c r="BD254" s="47"/>
      <c r="BE254" s="88"/>
      <c r="BF254" s="39"/>
      <c r="BG254" s="1"/>
      <c r="BH254" s="2"/>
      <c r="BI254" s="12"/>
      <c r="BJ254" s="78"/>
      <c r="BK254" s="88"/>
      <c r="BL254" s="39"/>
      <c r="BM254" s="1"/>
      <c r="BN254" s="2"/>
    </row>
    <row r="255" spans="1:66" ht="12.75" customHeight="1" x14ac:dyDescent="0.2">
      <c r="A255" s="126" t="s">
        <v>149</v>
      </c>
      <c r="B255" s="84">
        <v>5</v>
      </c>
      <c r="C255" s="85">
        <f t="shared" si="355"/>
        <v>1.0121457489878543E-2</v>
      </c>
      <c r="D255" s="112">
        <v>1</v>
      </c>
      <c r="E255" s="31">
        <f t="shared" si="356"/>
        <v>1.0526315789473684E-2</v>
      </c>
      <c r="F255" s="33">
        <f t="shared" si="437"/>
        <v>0.2</v>
      </c>
      <c r="G255" s="24"/>
      <c r="H255" s="84">
        <v>9</v>
      </c>
      <c r="I255" s="85">
        <f t="shared" si="415"/>
        <v>1.6100178890876567E-2</v>
      </c>
      <c r="J255" s="112">
        <v>3</v>
      </c>
      <c r="K255" s="31">
        <f t="shared" si="416"/>
        <v>2.2058823529411766E-2</v>
      </c>
      <c r="L255" s="33">
        <f t="shared" ref="L255:L256" si="452">J255/H255</f>
        <v>0.33333333333333331</v>
      </c>
      <c r="M255" s="24"/>
      <c r="N255" s="84">
        <v>8</v>
      </c>
      <c r="O255" s="85">
        <f t="shared" si="444"/>
        <v>1.2030075187969926E-2</v>
      </c>
      <c r="P255" s="112">
        <v>5</v>
      </c>
      <c r="Q255" s="31">
        <f t="shared" si="445"/>
        <v>3.2894736842105261E-2</v>
      </c>
      <c r="R255" s="33">
        <f t="shared" si="371"/>
        <v>0.625</v>
      </c>
      <c r="S255" s="24"/>
      <c r="T255" s="84">
        <v>13</v>
      </c>
      <c r="U255" s="85">
        <f t="shared" si="446"/>
        <v>2.0504731861198739E-2</v>
      </c>
      <c r="V255" s="112">
        <v>6</v>
      </c>
      <c r="W255" s="31">
        <f t="shared" si="447"/>
        <v>3.9473684210526314E-2</v>
      </c>
      <c r="X255" s="33">
        <f t="shared" si="368"/>
        <v>0.46153846153846156</v>
      </c>
      <c r="Y255" s="24"/>
      <c r="Z255" s="84">
        <v>9</v>
      </c>
      <c r="AA255" s="85">
        <f t="shared" si="448"/>
        <v>1.2482662968099861E-2</v>
      </c>
      <c r="AB255" s="112">
        <v>2</v>
      </c>
      <c r="AC255" s="31">
        <f t="shared" si="449"/>
        <v>1.1560693641618497E-2</v>
      </c>
      <c r="AD255" s="33">
        <f t="shared" si="440"/>
        <v>0.22222222222222221</v>
      </c>
      <c r="AE255" s="24"/>
      <c r="AF255" s="84">
        <v>11</v>
      </c>
      <c r="AG255" s="85">
        <f t="shared" si="450"/>
        <v>1.5089163237311385E-2</v>
      </c>
      <c r="AH255" s="112">
        <v>4</v>
      </c>
      <c r="AI255" s="31">
        <f t="shared" si="451"/>
        <v>2.2857142857142857E-2</v>
      </c>
      <c r="AJ255" s="33">
        <f t="shared" si="427"/>
        <v>0.36363636363636365</v>
      </c>
      <c r="AK255" s="24"/>
      <c r="AL255" s="84"/>
      <c r="AM255" s="85"/>
      <c r="AN255" s="112"/>
      <c r="AO255" s="31"/>
      <c r="AP255" s="33"/>
      <c r="AQ255" s="24"/>
      <c r="AR255" s="84"/>
      <c r="AS255" s="85"/>
      <c r="AT255" s="35"/>
      <c r="AU255" s="31"/>
      <c r="AV255" s="33"/>
      <c r="AW255" s="24"/>
      <c r="AX255" s="84"/>
      <c r="AY255" s="85"/>
      <c r="AZ255" s="35"/>
      <c r="BA255" s="31"/>
      <c r="BB255" s="33"/>
      <c r="BC255" s="24"/>
      <c r="BD255" s="47"/>
      <c r="BE255" s="88"/>
      <c r="BF255" s="39"/>
      <c r="BG255" s="1"/>
      <c r="BH255" s="2"/>
      <c r="BI255" s="12"/>
      <c r="BJ255" s="78"/>
      <c r="BK255" s="88"/>
      <c r="BL255" s="39"/>
      <c r="BM255" s="1"/>
      <c r="BN255" s="2"/>
    </row>
    <row r="256" spans="1:66" s="149" customFormat="1" ht="12.75" customHeight="1" x14ac:dyDescent="0.2">
      <c r="A256" s="131" t="s">
        <v>185</v>
      </c>
      <c r="B256" s="132">
        <f>SUM(B249:B255)</f>
        <v>28</v>
      </c>
      <c r="C256" s="133">
        <f t="shared" si="355"/>
        <v>5.6680161943319839E-2</v>
      </c>
      <c r="D256" s="134">
        <f>SUM(D249:D255)</f>
        <v>9</v>
      </c>
      <c r="E256" s="135">
        <f t="shared" si="356"/>
        <v>9.4736842105263161E-2</v>
      </c>
      <c r="F256" s="136">
        <f t="shared" si="437"/>
        <v>0.32142857142857145</v>
      </c>
      <c r="G256" s="137"/>
      <c r="H256" s="132">
        <f>SUM(H249:H255)</f>
        <v>50</v>
      </c>
      <c r="I256" s="133">
        <f t="shared" si="415"/>
        <v>8.9445438282647588E-2</v>
      </c>
      <c r="J256" s="134">
        <f>SUM(J249:J255)</f>
        <v>12</v>
      </c>
      <c r="K256" s="135">
        <f t="shared" si="416"/>
        <v>8.8235294117647065E-2</v>
      </c>
      <c r="L256" s="136">
        <f t="shared" si="452"/>
        <v>0.24</v>
      </c>
      <c r="M256" s="137"/>
      <c r="N256" s="132">
        <f>SUM(N250:N255)</f>
        <v>33</v>
      </c>
      <c r="O256" s="133">
        <f t="shared" si="444"/>
        <v>4.9624060150375938E-2</v>
      </c>
      <c r="P256" s="134">
        <f>SUM(P250:P255)</f>
        <v>9</v>
      </c>
      <c r="Q256" s="135">
        <f t="shared" si="445"/>
        <v>5.921052631578947E-2</v>
      </c>
      <c r="R256" s="136">
        <f t="shared" si="371"/>
        <v>0.27272727272727271</v>
      </c>
      <c r="S256" s="137"/>
      <c r="T256" s="132">
        <f>SUM(T250:T255)</f>
        <v>54</v>
      </c>
      <c r="U256" s="133">
        <f>T256/$N$261</f>
        <v>8.1203007518796999E-2</v>
      </c>
      <c r="V256" s="134">
        <f>SUM(V250:V255)</f>
        <v>16</v>
      </c>
      <c r="W256" s="135">
        <f>V256/$P$261</f>
        <v>0.10526315789473684</v>
      </c>
      <c r="X256" s="136">
        <f t="shared" si="368"/>
        <v>0.29629629629629628</v>
      </c>
      <c r="Y256" s="137"/>
      <c r="Z256" s="132">
        <f>SUM(Z250:Z255)</f>
        <v>50</v>
      </c>
      <c r="AA256" s="133">
        <f>Z256/$N$261</f>
        <v>7.5187969924812026E-2</v>
      </c>
      <c r="AB256" s="134">
        <f>SUM(AB250:AB255)</f>
        <v>8</v>
      </c>
      <c r="AC256" s="135">
        <f>AB256/$P$261</f>
        <v>5.2631578947368418E-2</v>
      </c>
      <c r="AD256" s="136">
        <f t="shared" si="440"/>
        <v>0.16</v>
      </c>
      <c r="AE256" s="137"/>
      <c r="AF256" s="132">
        <f>SUM(AF250:AF255)</f>
        <v>25</v>
      </c>
      <c r="AG256" s="133">
        <f>AF256/$N$261</f>
        <v>3.7593984962406013E-2</v>
      </c>
      <c r="AH256" s="134">
        <f>SUM(AH250:AH255)</f>
        <v>6</v>
      </c>
      <c r="AI256" s="135">
        <f>AH256/$P$261</f>
        <v>3.9473684210526314E-2</v>
      </c>
      <c r="AJ256" s="136">
        <f t="shared" si="427"/>
        <v>0.24</v>
      </c>
      <c r="AK256" s="137"/>
      <c r="AL256" s="132"/>
      <c r="AM256" s="133"/>
      <c r="AN256" s="134"/>
      <c r="AO256" s="135"/>
      <c r="AP256" s="136"/>
      <c r="AQ256" s="137"/>
      <c r="AR256" s="132"/>
      <c r="AS256" s="133"/>
      <c r="AT256" s="138"/>
      <c r="AU256" s="135"/>
      <c r="AV256" s="136"/>
      <c r="AW256" s="137"/>
      <c r="AX256" s="132"/>
      <c r="AY256" s="133"/>
      <c r="AZ256" s="138"/>
      <c r="BA256" s="135"/>
      <c r="BB256" s="136"/>
      <c r="BC256" s="137"/>
      <c r="BD256" s="139"/>
      <c r="BE256" s="140"/>
      <c r="BF256" s="147"/>
      <c r="BG256" s="142"/>
      <c r="BH256" s="143"/>
      <c r="BI256" s="144"/>
      <c r="BJ256" s="157"/>
      <c r="BK256" s="140"/>
      <c r="BL256" s="147"/>
      <c r="BM256" s="142"/>
      <c r="BN256" s="143"/>
    </row>
    <row r="257" spans="1:66" ht="12.75" customHeight="1" x14ac:dyDescent="0.2">
      <c r="A257" s="126" t="s">
        <v>104</v>
      </c>
      <c r="B257" s="84">
        <v>1</v>
      </c>
      <c r="C257" s="85">
        <f t="shared" si="355"/>
        <v>2.0242914979757085E-3</v>
      </c>
      <c r="D257" s="112">
        <v>0</v>
      </c>
      <c r="E257" s="31">
        <f t="shared" si="356"/>
        <v>0</v>
      </c>
      <c r="F257" s="33">
        <f>D257/B257</f>
        <v>0</v>
      </c>
      <c r="G257" s="24"/>
      <c r="H257" s="84">
        <v>1</v>
      </c>
      <c r="I257" s="85">
        <f t="shared" si="415"/>
        <v>1.7889087656529517E-3</v>
      </c>
      <c r="J257" s="112">
        <v>1</v>
      </c>
      <c r="K257" s="31">
        <f t="shared" si="416"/>
        <v>7.3529411764705881E-3</v>
      </c>
      <c r="L257" s="33">
        <f>J257/H257</f>
        <v>1</v>
      </c>
      <c r="M257" s="24"/>
      <c r="N257" s="84">
        <v>2</v>
      </c>
      <c r="O257" s="85">
        <f t="shared" si="444"/>
        <v>3.0075187969924814E-3</v>
      </c>
      <c r="P257" s="112">
        <v>2</v>
      </c>
      <c r="Q257" s="31">
        <f t="shared" si="445"/>
        <v>1.3157894736842105E-2</v>
      </c>
      <c r="R257" s="33">
        <f>P257/N257</f>
        <v>1</v>
      </c>
      <c r="S257" s="24"/>
      <c r="T257" s="84">
        <v>1</v>
      </c>
      <c r="U257" s="85">
        <f>T257/$T$261</f>
        <v>1.5772870662460567E-3</v>
      </c>
      <c r="V257" s="112"/>
      <c r="W257" s="31">
        <f>V257/$V$261</f>
        <v>0</v>
      </c>
      <c r="X257" s="33">
        <f>V257/T257</f>
        <v>0</v>
      </c>
      <c r="Y257" s="24"/>
      <c r="Z257" s="84"/>
      <c r="AA257" s="85">
        <f>Z257/$Z$261</f>
        <v>0</v>
      </c>
      <c r="AB257" s="112"/>
      <c r="AC257" s="31">
        <f>AB257/$AB$261</f>
        <v>0</v>
      </c>
      <c r="AD257" s="33"/>
      <c r="AE257" s="24"/>
      <c r="AF257" s="84">
        <v>1</v>
      </c>
      <c r="AG257" s="85">
        <f>AF257/$AF$261</f>
        <v>1.3717421124828531E-3</v>
      </c>
      <c r="AH257" s="112"/>
      <c r="AI257" s="31">
        <f>AH257/$AH$261</f>
        <v>0</v>
      </c>
      <c r="AJ257" s="33">
        <f>AH257/AF257</f>
        <v>0</v>
      </c>
      <c r="AK257" s="24"/>
      <c r="AL257" s="84"/>
      <c r="AM257" s="85">
        <f>AL257/$AL$261</f>
        <v>0</v>
      </c>
      <c r="AN257" s="112"/>
      <c r="AO257" s="31">
        <f>AN257/$AN$261</f>
        <v>0</v>
      </c>
      <c r="AP257" s="33" t="e">
        <f>AN257/AL257</f>
        <v>#DIV/0!</v>
      </c>
      <c r="AQ257" s="24"/>
      <c r="AR257" s="84">
        <v>1</v>
      </c>
      <c r="AS257" s="85">
        <f>AR257/$AR$261</f>
        <v>1.5723270440251573E-3</v>
      </c>
      <c r="AT257" s="35"/>
      <c r="AU257" s="31">
        <f>AT257/$AT$261</f>
        <v>0</v>
      </c>
      <c r="AV257" s="33">
        <f>AT257/AR257</f>
        <v>0</v>
      </c>
      <c r="AW257" s="24"/>
      <c r="AX257" s="84"/>
      <c r="AY257" s="85"/>
      <c r="AZ257" s="35"/>
      <c r="BA257" s="31"/>
      <c r="BB257" s="33"/>
      <c r="BC257" s="24"/>
      <c r="BD257" s="47"/>
      <c r="BE257" s="88"/>
      <c r="BF257" s="20"/>
      <c r="BG257" s="1"/>
      <c r="BH257" s="2"/>
      <c r="BI257" s="12"/>
      <c r="BJ257" s="80">
        <v>1</v>
      </c>
      <c r="BK257" s="88">
        <f>BJ257/$BJ$261</f>
        <v>2.6455026455026454E-3</v>
      </c>
      <c r="BL257" s="94">
        <v>1</v>
      </c>
      <c r="BM257" s="1">
        <f>BL257/$BL$261</f>
        <v>1.2345679012345678E-2</v>
      </c>
      <c r="BN257" s="2">
        <f>BL257/BJ257</f>
        <v>1</v>
      </c>
    </row>
    <row r="258" spans="1:66" ht="12.75" customHeight="1" x14ac:dyDescent="0.2">
      <c r="A258" s="126" t="s">
        <v>49</v>
      </c>
      <c r="B258" s="84">
        <v>1</v>
      </c>
      <c r="C258" s="85">
        <f t="shared" si="355"/>
        <v>2.0242914979757085E-3</v>
      </c>
      <c r="D258" s="112">
        <v>0</v>
      </c>
      <c r="E258" s="31">
        <f t="shared" si="356"/>
        <v>0</v>
      </c>
      <c r="F258" s="33">
        <f>D258/B258</f>
        <v>0</v>
      </c>
      <c r="G258" s="24"/>
      <c r="H258" s="84">
        <v>1</v>
      </c>
      <c r="I258" s="85">
        <f t="shared" si="415"/>
        <v>1.7889087656529517E-3</v>
      </c>
      <c r="J258" s="112">
        <v>1</v>
      </c>
      <c r="K258" s="31">
        <f t="shared" si="416"/>
        <v>7.3529411764705881E-3</v>
      </c>
      <c r="L258" s="33">
        <f>J258/H258</f>
        <v>1</v>
      </c>
      <c r="M258" s="24"/>
      <c r="N258" s="84">
        <v>3</v>
      </c>
      <c r="O258" s="85">
        <f t="shared" si="444"/>
        <v>4.5112781954887221E-3</v>
      </c>
      <c r="P258" s="112">
        <v>1</v>
      </c>
      <c r="Q258" s="31">
        <f t="shared" si="445"/>
        <v>6.5789473684210523E-3</v>
      </c>
      <c r="R258" s="33">
        <f>P258/N258</f>
        <v>0.33333333333333331</v>
      </c>
      <c r="S258" s="24"/>
      <c r="T258" s="84">
        <v>2</v>
      </c>
      <c r="U258" s="85">
        <f>T258/$T$261</f>
        <v>3.1545741324921135E-3</v>
      </c>
      <c r="V258" s="112"/>
      <c r="W258" s="31">
        <f>V258/$V$261</f>
        <v>0</v>
      </c>
      <c r="X258" s="33">
        <f>V258/T258</f>
        <v>0</v>
      </c>
      <c r="Y258" s="24"/>
      <c r="Z258" s="84">
        <v>2</v>
      </c>
      <c r="AA258" s="85">
        <f>Z258/$Z$261</f>
        <v>2.7739251040221915E-3</v>
      </c>
      <c r="AB258" s="112"/>
      <c r="AC258" s="31">
        <f>AB258/$AB$261</f>
        <v>0</v>
      </c>
      <c r="AD258" s="33">
        <f>AB258/Z258</f>
        <v>0</v>
      </c>
      <c r="AE258" s="24"/>
      <c r="AF258" s="84">
        <v>2</v>
      </c>
      <c r="AG258" s="85">
        <f>AF258/$AF$261</f>
        <v>2.7434842249657062E-3</v>
      </c>
      <c r="AH258" s="112">
        <v>1</v>
      </c>
      <c r="AI258" s="31">
        <f>AH258/$AH$261</f>
        <v>5.7142857142857143E-3</v>
      </c>
      <c r="AJ258" s="33">
        <f>AH258/AF258</f>
        <v>0.5</v>
      </c>
      <c r="AK258" s="24"/>
      <c r="AL258" s="84">
        <v>2</v>
      </c>
      <c r="AM258" s="85">
        <f>AL258/$AL$261</f>
        <v>3.1746031746031746E-3</v>
      </c>
      <c r="AN258" s="112"/>
      <c r="AO258" s="31">
        <f>AN258/$AN$261</f>
        <v>0</v>
      </c>
      <c r="AP258" s="33">
        <f>AN258/AL258</f>
        <v>0</v>
      </c>
      <c r="AQ258" s="24"/>
      <c r="AR258" s="84">
        <v>8</v>
      </c>
      <c r="AS258" s="85">
        <f>AR258/$AR$261</f>
        <v>1.2578616352201259E-2</v>
      </c>
      <c r="AT258" s="35">
        <v>3</v>
      </c>
      <c r="AU258" s="31">
        <f>AT258/$AT$261</f>
        <v>2.2556390977443608E-2</v>
      </c>
      <c r="AV258" s="33">
        <f>AT258/AR258</f>
        <v>0.375</v>
      </c>
      <c r="AW258" s="24"/>
      <c r="AX258" s="84">
        <v>6</v>
      </c>
      <c r="AY258" s="85">
        <f>AX258/$AX$261</f>
        <v>1.06951871657754E-2</v>
      </c>
      <c r="AZ258" s="35">
        <v>2</v>
      </c>
      <c r="BA258" s="31">
        <f>AZ258/$AZ$261</f>
        <v>1.5384615384615385E-2</v>
      </c>
      <c r="BB258" s="33">
        <f>AZ258/AX258</f>
        <v>0.33333333333333331</v>
      </c>
      <c r="BC258" s="24"/>
      <c r="BD258" s="47"/>
      <c r="BE258" s="88"/>
      <c r="BF258" s="39"/>
      <c r="BG258" s="1"/>
      <c r="BH258" s="2"/>
      <c r="BI258" s="12"/>
      <c r="BJ258" s="78"/>
      <c r="BK258" s="88"/>
      <c r="BL258" s="39"/>
      <c r="BM258" s="1"/>
      <c r="BN258" s="2"/>
    </row>
    <row r="259" spans="1:66" ht="12.75" customHeight="1" x14ac:dyDescent="0.2">
      <c r="A259" s="126" t="s">
        <v>36</v>
      </c>
      <c r="B259" s="84">
        <v>3</v>
      </c>
      <c r="C259" s="85">
        <f t="shared" si="355"/>
        <v>6.0728744939271256E-3</v>
      </c>
      <c r="D259" s="112">
        <v>0</v>
      </c>
      <c r="E259" s="31">
        <f t="shared" si="356"/>
        <v>0</v>
      </c>
      <c r="F259" s="33">
        <f t="shared" ref="F259" si="453">D259/B259</f>
        <v>0</v>
      </c>
      <c r="G259" s="24"/>
      <c r="H259" s="84"/>
      <c r="I259" s="85">
        <f t="shared" si="415"/>
        <v>0</v>
      </c>
      <c r="J259" s="112"/>
      <c r="K259" s="31">
        <f t="shared" si="416"/>
        <v>0</v>
      </c>
      <c r="L259" s="33" t="e">
        <f t="shared" ref="L259" si="454">J259/H259</f>
        <v>#DIV/0!</v>
      </c>
      <c r="M259" s="24"/>
      <c r="N259" s="84">
        <v>4</v>
      </c>
      <c r="O259" s="85">
        <f t="shared" si="444"/>
        <v>6.0150375939849628E-3</v>
      </c>
      <c r="P259" s="112"/>
      <c r="Q259" s="31">
        <f t="shared" si="445"/>
        <v>0</v>
      </c>
      <c r="R259" s="33">
        <f t="shared" si="371"/>
        <v>0</v>
      </c>
      <c r="S259" s="24"/>
      <c r="T259" s="84">
        <v>4</v>
      </c>
      <c r="U259" s="85">
        <f>T259/$T$261</f>
        <v>6.3091482649842269E-3</v>
      </c>
      <c r="V259" s="112">
        <v>2</v>
      </c>
      <c r="W259" s="31">
        <f>V259/$V$261</f>
        <v>1.3157894736842105E-2</v>
      </c>
      <c r="X259" s="33">
        <f t="shared" si="368"/>
        <v>0.5</v>
      </c>
      <c r="Y259" s="24"/>
      <c r="Z259" s="84"/>
      <c r="AA259" s="85">
        <f>Z259/$Z$261</f>
        <v>0</v>
      </c>
      <c r="AB259" s="112"/>
      <c r="AC259" s="31">
        <f>AB259/$AB$261</f>
        <v>0</v>
      </c>
      <c r="AD259" s="33"/>
      <c r="AE259" s="24"/>
      <c r="AF259" s="84">
        <v>5</v>
      </c>
      <c r="AG259" s="85">
        <f>AF259/$AF$261</f>
        <v>6.8587105624142658E-3</v>
      </c>
      <c r="AH259" s="112"/>
      <c r="AI259" s="31">
        <f>AH259/$AH$261</f>
        <v>0</v>
      </c>
      <c r="AJ259" s="33">
        <f t="shared" si="427"/>
        <v>0</v>
      </c>
      <c r="AK259" s="24"/>
      <c r="AL259" s="84">
        <v>3</v>
      </c>
      <c r="AM259" s="85">
        <f>AL259/$AL$261</f>
        <v>4.7619047619047623E-3</v>
      </c>
      <c r="AN259" s="112">
        <v>0</v>
      </c>
      <c r="AO259" s="31">
        <f>AN259/$AN$261</f>
        <v>0</v>
      </c>
      <c r="AP259" s="33">
        <f t="shared" si="410"/>
        <v>0</v>
      </c>
      <c r="AQ259" s="24"/>
      <c r="AR259" s="84">
        <v>7</v>
      </c>
      <c r="AS259" s="85">
        <f>AR259/$AR$261</f>
        <v>1.10062893081761E-2</v>
      </c>
      <c r="AT259" s="35">
        <v>3</v>
      </c>
      <c r="AU259" s="31">
        <f>AT259/$AT$261</f>
        <v>2.2556390977443608E-2</v>
      </c>
      <c r="AV259" s="33">
        <f t="shared" si="397"/>
        <v>0.42857142857142855</v>
      </c>
      <c r="AW259" s="24"/>
      <c r="AX259" s="84">
        <v>1</v>
      </c>
      <c r="AY259" s="85">
        <f>AY255/$AX$261</f>
        <v>0</v>
      </c>
      <c r="AZ259" s="35">
        <v>1</v>
      </c>
      <c r="BA259" s="31">
        <f>AZ259/$AZ$261</f>
        <v>7.6923076923076927E-3</v>
      </c>
      <c r="BB259" s="33">
        <f t="shared" si="398"/>
        <v>1</v>
      </c>
      <c r="BC259" s="24"/>
      <c r="BD259" s="47">
        <v>2</v>
      </c>
      <c r="BE259" s="88">
        <f>BD259/$BD$261</f>
        <v>4.0322580645161289E-3</v>
      </c>
      <c r="BF259" s="20"/>
      <c r="BG259" s="1">
        <f>BF259/$BF$261</f>
        <v>0</v>
      </c>
      <c r="BH259" s="2">
        <f>BF259/BD259</f>
        <v>0</v>
      </c>
      <c r="BI259" s="12"/>
      <c r="BJ259" s="78">
        <v>2</v>
      </c>
      <c r="BK259" s="88">
        <f>BJ259/$BJ$261</f>
        <v>5.2910052910052907E-3</v>
      </c>
      <c r="BL259" s="39"/>
      <c r="BM259" s="1">
        <f>BL259/$BL$261</f>
        <v>0</v>
      </c>
      <c r="BN259" s="2">
        <f t="shared" si="411"/>
        <v>0</v>
      </c>
    </row>
    <row r="260" spans="1:66" ht="12.75" customHeight="1" x14ac:dyDescent="0.2">
      <c r="A260" s="129" t="s">
        <v>108</v>
      </c>
      <c r="B260" s="100"/>
      <c r="C260" s="85">
        <f t="shared" si="355"/>
        <v>0</v>
      </c>
      <c r="D260" s="119"/>
      <c r="E260" s="31">
        <f t="shared" si="356"/>
        <v>0</v>
      </c>
      <c r="F260" s="33"/>
      <c r="G260" s="24"/>
      <c r="H260" s="100"/>
      <c r="I260" s="85">
        <f t="shared" si="415"/>
        <v>0</v>
      </c>
      <c r="J260" s="119"/>
      <c r="K260" s="31">
        <f t="shared" si="416"/>
        <v>0</v>
      </c>
      <c r="L260" s="33"/>
      <c r="M260" s="24"/>
      <c r="N260" s="100"/>
      <c r="O260" s="85">
        <f t="shared" si="444"/>
        <v>0</v>
      </c>
      <c r="P260" s="119"/>
      <c r="Q260" s="31">
        <f t="shared" si="445"/>
        <v>0</v>
      </c>
      <c r="R260" s="33"/>
      <c r="S260" s="24"/>
      <c r="T260" s="100"/>
      <c r="U260" s="85">
        <f>T260/$T$261</f>
        <v>0</v>
      </c>
      <c r="V260" s="119"/>
      <c r="W260" s="31">
        <f>V260/$V$261</f>
        <v>0</v>
      </c>
      <c r="X260" s="33"/>
      <c r="Y260" s="24"/>
      <c r="Z260" s="100"/>
      <c r="AA260" s="85">
        <f>Z260/$Z$261</f>
        <v>0</v>
      </c>
      <c r="AB260" s="119"/>
      <c r="AC260" s="31">
        <f>AB260/$AB$261</f>
        <v>0</v>
      </c>
      <c r="AD260" s="33"/>
      <c r="AE260" s="24"/>
      <c r="AF260" s="100"/>
      <c r="AG260" s="85">
        <f>AF260/$AF$261</f>
        <v>0</v>
      </c>
      <c r="AH260" s="119"/>
      <c r="AI260" s="31">
        <f>AH260/$AH$261</f>
        <v>0</v>
      </c>
      <c r="AJ260" s="33"/>
      <c r="AK260" s="24"/>
      <c r="AL260" s="100"/>
      <c r="AM260" s="85">
        <f>AL260/$AL$261</f>
        <v>0</v>
      </c>
      <c r="AN260" s="119"/>
      <c r="AO260" s="31">
        <f>AN260/$AN$261</f>
        <v>0</v>
      </c>
      <c r="AP260" s="33"/>
      <c r="AQ260" s="24"/>
      <c r="AR260" s="100"/>
      <c r="AS260" s="85">
        <f>AR260/$AR$261</f>
        <v>0</v>
      </c>
      <c r="AT260" s="41"/>
      <c r="AU260" s="31">
        <f>AT260/$AT$261</f>
        <v>0</v>
      </c>
      <c r="AV260" s="33"/>
      <c r="AW260" s="24"/>
      <c r="AX260" s="100"/>
      <c r="AY260" s="85">
        <f>AX260/$AX$261</f>
        <v>0</v>
      </c>
      <c r="AZ260" s="41"/>
      <c r="BA260" s="31">
        <f>AZ260/$AZ$261</f>
        <v>0</v>
      </c>
      <c r="BB260" s="33" t="e">
        <f t="shared" si="398"/>
        <v>#DIV/0!</v>
      </c>
      <c r="BC260" s="24"/>
      <c r="BD260" s="90"/>
      <c r="BE260" s="91"/>
      <c r="BF260" s="42"/>
      <c r="BG260" s="43"/>
      <c r="BH260" s="44"/>
      <c r="BI260" s="12"/>
      <c r="BJ260" s="82"/>
      <c r="BK260" s="91"/>
      <c r="BL260" s="45"/>
      <c r="BM260" s="43"/>
      <c r="BN260" s="44"/>
    </row>
    <row r="261" spans="1:66" ht="12.75" customHeight="1" thickBot="1" x14ac:dyDescent="0.25">
      <c r="A261" s="130" t="s">
        <v>2</v>
      </c>
      <c r="B261" s="86">
        <f>B136+B137+B138+B141+B139+B142+B156+B162+B171+B178+B181+B186+B188+B194+B207+B228+B229+B233+B238+B239+B240+B241+B248+B258+B259+B260+B140+B257+B187+B250+B251+B252+B253+B254+B255+B249</f>
        <v>494</v>
      </c>
      <c r="C261" s="87">
        <f t="shared" si="355"/>
        <v>1</v>
      </c>
      <c r="D261" s="115">
        <f>D136+D137+D138+D141+D139+D142+D156+D162+D171+D178+D181+D186+D188+D194+D207+D228+D229+D233+D238+D239+D240+D241+D248+D258+D259+D260+D140+D257+D187+D250+D251+D252+D253+D254+D255+D249</f>
        <v>95</v>
      </c>
      <c r="E261" s="32">
        <f t="shared" si="356"/>
        <v>1</v>
      </c>
      <c r="F261" s="34">
        <f t="shared" ref="F261" si="455">D261/B261</f>
        <v>0.19230769230769232</v>
      </c>
      <c r="G261" s="25"/>
      <c r="H261" s="86">
        <f>H136+H137+H138+H141+H139+H142+H156+H162+H171+H178+H181+H186+H188+H194+H207+H228+H229+H233+H238+H239+H240+H241+H248+H258+H259+H260+H140+H257+H187+H250+H251+H252+H253+H254+H255+H249</f>
        <v>559</v>
      </c>
      <c r="I261" s="87">
        <f t="shared" si="415"/>
        <v>1</v>
      </c>
      <c r="J261" s="115">
        <f>J136+J137+J138+J141+J139+J142+J156+J162+J171+J178+J181+J186+J188+J194+J207+J228+J229+J233+J238+J239+J240+J241+J248+J258+J259+J260+J140+J257+J187+J250+J251+J252+J253+J254+J255+J249</f>
        <v>136</v>
      </c>
      <c r="K261" s="32">
        <f t="shared" si="416"/>
        <v>1</v>
      </c>
      <c r="L261" s="34">
        <f t="shared" ref="L261" si="456">J261/H261</f>
        <v>0.24329159212880144</v>
      </c>
      <c r="M261" s="25"/>
      <c r="N261" s="86">
        <f>N136+N137+N138+N141+N139+N142+N156+N162+N171+N178+N181+N186+N188+N194+N207+N228+N229+N233+N238+N239+N240+N241+N248+N258+N259+N260+N140+N257+N187+N250+N251+N252+N253+N254+N255</f>
        <v>665</v>
      </c>
      <c r="O261" s="87">
        <f t="shared" si="444"/>
        <v>1</v>
      </c>
      <c r="P261" s="115">
        <f>P136+P137+P138+P141+P139+P142+P156+P162+P171+P178+P181+P186+P188+P194+P207+P228+P229+P233+P238+P239+P240+P241+P248+P258+P259+P260+P140+P257+P187+P250+P251+P252+P253+P254+P255</f>
        <v>152</v>
      </c>
      <c r="Q261" s="32">
        <f t="shared" si="445"/>
        <v>1</v>
      </c>
      <c r="R261" s="34">
        <f t="shared" si="371"/>
        <v>0.22857142857142856</v>
      </c>
      <c r="S261" s="25"/>
      <c r="T261" s="86">
        <f>T136+T137+T138+T141+T139+T142+T156+T162+T171+T178+T181+T186+T188+T194+T207+T228+T229+T233+T238+T239+T240+T241+T248+T258+T259+T260+T140+T257+T187+T250+T251+T252+T253+T254+T255</f>
        <v>634</v>
      </c>
      <c r="U261" s="87">
        <f>T261/$T$261</f>
        <v>1</v>
      </c>
      <c r="V261" s="115">
        <f>V136+V137+V138+V141+V139+V142+V156+V162+V171+V178+V181+V186+V188+V194+V207+V228+V229+V233+V238+V239+V240+V241+V248+V258+V259+V260+V140+V257+V187+V250+V251+V252+V253+V254+V255</f>
        <v>152</v>
      </c>
      <c r="W261" s="32">
        <f>V261/$V$261</f>
        <v>1</v>
      </c>
      <c r="X261" s="34">
        <f t="shared" si="368"/>
        <v>0.23974763406940064</v>
      </c>
      <c r="Y261" s="25"/>
      <c r="Z261" s="86">
        <f>Z136+Z137+Z138+Z141+Z139+Z142+Z156+Z162+Z171+Z178+Z181+Z186+Z188+Z194+Z207+Z228+Z229+Z233+Z238+Z239+Z240+Z241+Z248+Z258+Z259+Z260+Z140+Z257+Z187+Z250+Z251+Z252+Z253+Z254+Z255</f>
        <v>721</v>
      </c>
      <c r="AA261" s="87">
        <f>Z261/$Z$261</f>
        <v>1</v>
      </c>
      <c r="AB261" s="115">
        <f>AB136+AB137+AB138+AB141+AB139+AB142+AB156+AB162+AB171+AB178+AB181+AB186+AB188+AB194+AB207+AB228+AB229+AB233+AB238+AB239+AB240+AB241+AB248+AB258+AB259+AB260+AB140+AB257+AB187+AB250+AB251+AB252+AB253+AB254+AB255</f>
        <v>173</v>
      </c>
      <c r="AC261" s="32">
        <f>AB261/$AB$261</f>
        <v>1</v>
      </c>
      <c r="AD261" s="34">
        <f>AB261/Z261</f>
        <v>0.23994452149791956</v>
      </c>
      <c r="AE261" s="25"/>
      <c r="AF261" s="86">
        <f>AF136+AF137+AF138+AF141+AF139+AF142+AF156+AF162+AF171+AF178+AF181+AF186+AF188+AF194+AF207+AF228+AF229+AF233+AF238+AF239+AF240+AF241+AF248+AF258+AF259+AF260+AF140+AF257+AF187+AF250+AF251+AF252+AF253+AF254+AF255</f>
        <v>729</v>
      </c>
      <c r="AG261" s="87">
        <f>AF261/$AF$261</f>
        <v>1</v>
      </c>
      <c r="AH261" s="115">
        <f>AH136+AH137+AH138+AH141+AH139+AH142+AH156+AH162+AH171+AH178+AH181+AH186+AH188+AH194+AH207+AH228+AH229+AH233+AH238+AH239+AH240+AH241+AH248+AH258+AH259+AH260+AH140+AH257+AH187+AH250+AH251+AH252+AH253+AH254+AH255</f>
        <v>175</v>
      </c>
      <c r="AI261" s="32">
        <f>AH261/$AH$261</f>
        <v>1</v>
      </c>
      <c r="AJ261" s="34">
        <f t="shared" ref="AJ261" si="457">AH261/AF261</f>
        <v>0.24005486968449932</v>
      </c>
      <c r="AK261" s="25"/>
      <c r="AL261" s="86">
        <f>AL136+AL137+AL138+AL141+AL139+AL142+AL156+AL162+AL171+AL178+AL181+AL186+AL188+AL194+AL207+AL228+AL229+AL233+AL238+AL239+AL240+AL241+AL248+AL258+AL259+AL260+AL140+AL257+AL187</f>
        <v>630</v>
      </c>
      <c r="AM261" s="87">
        <f>AL261/$AL$261</f>
        <v>1</v>
      </c>
      <c r="AN261" s="115">
        <f>AN136+AN137+AN138+AN141+AN139+AN142+AN156+AN162+AN171+AN178+AN181+AN186+AN188+AN194+AN207+AN228+AN229+AN233+AN238+AN239+AN240+AN241+AN248+AN258+AN259+AN260+AN140+AN257+AN187</f>
        <v>157</v>
      </c>
      <c r="AO261" s="32">
        <f>AN261/$AN$261</f>
        <v>1</v>
      </c>
      <c r="AP261" s="34">
        <f t="shared" si="410"/>
        <v>0.24920634920634921</v>
      </c>
      <c r="AQ261" s="25"/>
      <c r="AR261" s="86">
        <f>AR136+AR137+AR138+AR141+AR139+AR142+AR156+AR162+AR171+AR178+AR181+AR186+AR188+AR194+AR207+AR228+AR229+AR233+AR238+AR239+AR240+AR241+AR248+AR258+AR259+AR260+AR140+AR257</f>
        <v>636</v>
      </c>
      <c r="AS261" s="87">
        <f>AR261/$AR$261</f>
        <v>1</v>
      </c>
      <c r="AT261" s="36">
        <f>AT136+AT137+AT138+AT141+AT139+AT142+AT156+AT162+AT171+AT178+AT181+AT186+AT188+AT194+AT207+AT228+AT229+AT233+AT238+AT239+AT240+AT241+AT248+AT258+AT259+AT260+AT140+AT257</f>
        <v>133</v>
      </c>
      <c r="AU261" s="32">
        <f>AT261/$AT$261</f>
        <v>1</v>
      </c>
      <c r="AV261" s="34">
        <f t="shared" si="397"/>
        <v>0.20911949685534592</v>
      </c>
      <c r="AW261" s="25"/>
      <c r="AX261" s="86">
        <f>AX136+AX137+AX138+AX141+AX139+AX142+AX156+AX162+AX171+AX178+AX181+AX186+AX188+AX194+AX207+AX228+AX229+AX233+AX238+AX239+AX240+AX241+AX248+AX258+AX259+AX260+AX140+AX257</f>
        <v>561</v>
      </c>
      <c r="AY261" s="87">
        <f>AX261/$AX$261</f>
        <v>1</v>
      </c>
      <c r="AZ261" s="36">
        <f>AZ136+AZ137+AZ138+AZ141+AZ139+AZ142+AZ156+AZ162+AZ171+AZ178+AZ181+AZ186+AZ188+AZ194+AZ207+AZ228+AZ229+AZ233+AZ238+AZ239+AZ240+AZ241+AZ248+AZ258+AZ259+AZ260+AZ140+AZ257</f>
        <v>130</v>
      </c>
      <c r="BA261" s="32">
        <f>AZ261/$AZ$261</f>
        <v>1</v>
      </c>
      <c r="BB261" s="34">
        <f t="shared" si="398"/>
        <v>0.23172905525846701</v>
      </c>
      <c r="BC261" s="25"/>
      <c r="BD261" s="48">
        <f>BD136+BD137+BD138+BD141+BD139+BD142+BD156+BD162+BD171+BD178+BD181+BD186+BD188+BD194+BD207+BD228+BD229+BD233+BD238+BD239+BD240+BD241+BD248+BD258+BD259+BD140</f>
        <v>496</v>
      </c>
      <c r="BE261" s="92">
        <f>BD261/$BD$261</f>
        <v>1</v>
      </c>
      <c r="BF261" s="21">
        <f>BF136+BF137+BF138+BF141+BF139+BF142+BF156+BF162+BF171+BF178+BF181+BF186+BF188+BF194+BF207+BF228+BF229+BF233+BF238+BF239+BF240+BF241+BF248+BF258+BF259</f>
        <v>100</v>
      </c>
      <c r="BG261" s="5">
        <f>BF261/$BF$261</f>
        <v>1</v>
      </c>
      <c r="BH261" s="6">
        <f>BF261/BD261</f>
        <v>0.20161290322580644</v>
      </c>
      <c r="BI261" s="18"/>
      <c r="BJ261" s="81">
        <f>BJ136+BJ137+BJ138+BJ141+BJ139+BJ142+BJ156+BJ162+BJ171+BJ178+BJ181+BJ186+BJ188+BJ194+BJ207+BJ228+BJ229+BJ233+BJ238+BJ239+BJ240+BJ241+BJ248+BJ258+BJ259+BJ257+BJ140</f>
        <v>378</v>
      </c>
      <c r="BK261" s="92">
        <f>BJ261/$BJ$261</f>
        <v>1</v>
      </c>
      <c r="BL261" s="96">
        <f>BL136+BL137+BL138+BL141+BL139+BL142+BL156+BL162+BL171+BL178+BL181+BL186+BL188+BL194+BL207+BL228+BL229+BL233+BL238+BL239+BL240+BL241+BL248+BL258+BL259+BL257+BL140</f>
        <v>81</v>
      </c>
      <c r="BM261" s="10">
        <f>BL261/$BL$261</f>
        <v>1</v>
      </c>
      <c r="BN261" s="6">
        <f>BL261/BJ261</f>
        <v>0.21428571428571427</v>
      </c>
    </row>
  </sheetData>
  <mergeCells count="46">
    <mergeCell ref="AB134:AD134"/>
    <mergeCell ref="Z134:AA134"/>
    <mergeCell ref="H134:I134"/>
    <mergeCell ref="J134:L134"/>
    <mergeCell ref="N134:O134"/>
    <mergeCell ref="P134:R134"/>
    <mergeCell ref="A2:BB2"/>
    <mergeCell ref="A133:BC133"/>
    <mergeCell ref="AR3:AS3"/>
    <mergeCell ref="AT3:AV3"/>
    <mergeCell ref="AF3:AG3"/>
    <mergeCell ref="AH3:AJ3"/>
    <mergeCell ref="AX3:AY3"/>
    <mergeCell ref="AZ3:BB3"/>
    <mergeCell ref="AL3:AM3"/>
    <mergeCell ref="AN3:AP3"/>
    <mergeCell ref="Z3:AA3"/>
    <mergeCell ref="AB3:AD3"/>
    <mergeCell ref="N3:O3"/>
    <mergeCell ref="P3:R3"/>
    <mergeCell ref="H3:I3"/>
    <mergeCell ref="J3:L3"/>
    <mergeCell ref="BJ134:BK134"/>
    <mergeCell ref="BL134:BN134"/>
    <mergeCell ref="BJ3:BK3"/>
    <mergeCell ref="BL3:BN3"/>
    <mergeCell ref="BD3:BE3"/>
    <mergeCell ref="BF3:BH3"/>
    <mergeCell ref="BD134:BE134"/>
    <mergeCell ref="BF134:BH134"/>
    <mergeCell ref="B3:C3"/>
    <mergeCell ref="D3:F3"/>
    <mergeCell ref="B134:C134"/>
    <mergeCell ref="D134:F134"/>
    <mergeCell ref="AZ134:BB134"/>
    <mergeCell ref="AF134:AG134"/>
    <mergeCell ref="AH134:AJ134"/>
    <mergeCell ref="AR134:AS134"/>
    <mergeCell ref="AT134:AV134"/>
    <mergeCell ref="AX134:AY134"/>
    <mergeCell ref="AL134:AM134"/>
    <mergeCell ref="AN134:AP134"/>
    <mergeCell ref="T3:U3"/>
    <mergeCell ref="V3:X3"/>
    <mergeCell ref="T134:U134"/>
    <mergeCell ref="V134:X134"/>
  </mergeCells>
  <pageMargins left="0.7" right="0.7" top="0.75" bottom="0.75" header="0.3" footer="0.3"/>
  <pageSetup orientation="landscape" r:id="rId1"/>
  <headerFooter>
    <oddFooter>&amp;L&amp;8OIRA  &amp;D&amp;R&amp;8&amp;F</oddFooter>
  </headerFooter>
  <ignoredErrors>
    <ignoredError sqref="AG1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Leavers by School</vt:lpstr>
      <vt:lpstr>CAS Majors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Schartman</dc:creator>
  <cp:lastModifiedBy>Taeko Yokoyama</cp:lastModifiedBy>
  <cp:lastPrinted>2011-02-07T16:39:20Z</cp:lastPrinted>
  <dcterms:created xsi:type="dcterms:W3CDTF">2010-01-15T18:39:18Z</dcterms:created>
  <dcterms:modified xsi:type="dcterms:W3CDTF">2018-10-05T18:21:29Z</dcterms:modified>
</cp:coreProperties>
</file>