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Credits\"/>
    </mc:Choice>
  </mc:AlternateContent>
  <bookViews>
    <workbookView xWindow="15" yWindow="0" windowWidth="5445" windowHeight="12960" tabRatio="676"/>
  </bookViews>
  <sheets>
    <sheet name="Sheet1" sheetId="4" r:id="rId1"/>
  </sheets>
  <definedNames>
    <definedName name="_xlnm.Print_Titles" localSheetId="0">Sheet1!$A:$B</definedName>
  </definedNames>
  <calcPr calcId="152511"/>
</workbook>
</file>

<file path=xl/calcChain.xml><?xml version="1.0" encoding="utf-8"?>
<calcChain xmlns="http://schemas.openxmlformats.org/spreadsheetml/2006/main">
  <c r="P150" i="4" l="1"/>
  <c r="O150" i="4"/>
  <c r="P133" i="4"/>
  <c r="O133" i="4"/>
  <c r="O73" i="4"/>
  <c r="P73" i="4"/>
  <c r="C161" i="4" l="1"/>
  <c r="M161" i="4"/>
  <c r="L161" i="4"/>
  <c r="K161" i="4"/>
  <c r="J161" i="4"/>
  <c r="I161" i="4"/>
  <c r="H161" i="4"/>
  <c r="G161" i="4"/>
  <c r="F161" i="4"/>
  <c r="E161" i="4"/>
  <c r="D161" i="4"/>
  <c r="C157" i="4"/>
  <c r="C149" i="4"/>
  <c r="D144" i="4"/>
  <c r="H144" i="4"/>
  <c r="C144" i="4"/>
  <c r="N162" i="4"/>
  <c r="P144" i="4"/>
  <c r="M144" i="4"/>
  <c r="L144" i="4"/>
  <c r="K144" i="4"/>
  <c r="J144" i="4"/>
  <c r="I144" i="4"/>
  <c r="G144" i="4"/>
  <c r="F144" i="4"/>
  <c r="E144" i="4"/>
  <c r="C162" i="4" l="1"/>
  <c r="O144" i="4"/>
  <c r="P170" i="4"/>
  <c r="O170" i="4"/>
  <c r="P169" i="4"/>
  <c r="O169" i="4"/>
  <c r="P168" i="4"/>
  <c r="O168" i="4"/>
  <c r="P167" i="4"/>
  <c r="O167" i="4"/>
  <c r="P166" i="4"/>
  <c r="O166" i="4"/>
  <c r="P165" i="4"/>
  <c r="O165" i="4"/>
  <c r="P164" i="4"/>
  <c r="O164" i="4"/>
  <c r="P163" i="4"/>
  <c r="O163" i="4"/>
  <c r="O161" i="4"/>
  <c r="P160" i="4"/>
  <c r="O160" i="4"/>
  <c r="P159" i="4"/>
  <c r="O159" i="4"/>
  <c r="P158" i="4"/>
  <c r="O158" i="4"/>
  <c r="P143" i="4"/>
  <c r="O143" i="4"/>
  <c r="P156" i="4"/>
  <c r="O156" i="4"/>
  <c r="P155" i="4"/>
  <c r="O155" i="4"/>
  <c r="P154" i="4"/>
  <c r="O154" i="4"/>
  <c r="P153" i="4"/>
  <c r="O153" i="4"/>
  <c r="P152" i="4"/>
  <c r="O152" i="4"/>
  <c r="P151" i="4"/>
  <c r="O151" i="4"/>
  <c r="O149" i="4"/>
  <c r="P148" i="4"/>
  <c r="O148" i="4"/>
  <c r="P147" i="4"/>
  <c r="O147" i="4"/>
  <c r="P146" i="4"/>
  <c r="O146" i="4"/>
  <c r="P145" i="4"/>
  <c r="O145" i="4"/>
  <c r="P142" i="4"/>
  <c r="O142" i="4"/>
  <c r="P141" i="4"/>
  <c r="O141" i="4"/>
  <c r="P139" i="4"/>
  <c r="O139" i="4"/>
  <c r="P138" i="4"/>
  <c r="O138" i="4"/>
  <c r="P137" i="4"/>
  <c r="O137" i="4"/>
  <c r="P136" i="4"/>
  <c r="O136" i="4"/>
  <c r="P135" i="4"/>
  <c r="O135" i="4"/>
  <c r="P134" i="4"/>
  <c r="O134" i="4"/>
  <c r="O132" i="4"/>
  <c r="P131" i="4"/>
  <c r="O131" i="4"/>
  <c r="P130" i="4"/>
  <c r="O130" i="4"/>
  <c r="P129" i="4"/>
  <c r="O129" i="4"/>
  <c r="P128" i="4"/>
  <c r="O128" i="4"/>
  <c r="P127" i="4"/>
  <c r="O127" i="4"/>
  <c r="P125" i="4"/>
  <c r="O125" i="4"/>
  <c r="O124" i="4"/>
  <c r="P123" i="4"/>
  <c r="O123" i="4"/>
  <c r="P122" i="4"/>
  <c r="O122" i="4"/>
  <c r="O121" i="4"/>
  <c r="P120" i="4"/>
  <c r="O120" i="4"/>
  <c r="P119" i="4"/>
  <c r="O119" i="4"/>
  <c r="P118" i="4"/>
  <c r="O118" i="4"/>
  <c r="P117" i="4"/>
  <c r="O117" i="4"/>
  <c r="P116" i="4"/>
  <c r="O116" i="4"/>
  <c r="P115" i="4"/>
  <c r="O115" i="4"/>
  <c r="P114" i="4"/>
  <c r="O114" i="4"/>
  <c r="P113" i="4"/>
  <c r="O113" i="4"/>
  <c r="O112" i="4"/>
  <c r="P111" i="4"/>
  <c r="O111" i="4"/>
  <c r="P110" i="4"/>
  <c r="O110" i="4"/>
  <c r="P109" i="4"/>
  <c r="O109" i="4"/>
  <c r="O108" i="4"/>
  <c r="P107" i="4"/>
  <c r="O107" i="4"/>
  <c r="P106" i="4"/>
  <c r="O106" i="4"/>
  <c r="P105" i="4"/>
  <c r="O105" i="4"/>
  <c r="O104" i="4"/>
  <c r="P103" i="4"/>
  <c r="O103" i="4"/>
  <c r="P102" i="4"/>
  <c r="O102" i="4"/>
  <c r="P101" i="4"/>
  <c r="O101" i="4"/>
  <c r="P100" i="4"/>
  <c r="O100" i="4"/>
  <c r="P99" i="4"/>
  <c r="O99" i="4"/>
  <c r="P98" i="4"/>
  <c r="O98" i="4"/>
  <c r="P96" i="4"/>
  <c r="O96" i="4"/>
  <c r="P95" i="4"/>
  <c r="O95" i="4"/>
  <c r="P94" i="4"/>
  <c r="O94" i="4"/>
  <c r="P93" i="4"/>
  <c r="O93" i="4"/>
  <c r="P92" i="4"/>
  <c r="O92" i="4"/>
  <c r="P91" i="4"/>
  <c r="O91" i="4"/>
  <c r="P90" i="4"/>
  <c r="O90" i="4"/>
  <c r="P89" i="4"/>
  <c r="O89" i="4"/>
  <c r="P88" i="4"/>
  <c r="O88" i="4"/>
  <c r="P87" i="4"/>
  <c r="O87" i="4"/>
  <c r="P86" i="4"/>
  <c r="O86" i="4"/>
  <c r="P85" i="4"/>
  <c r="O85" i="4"/>
  <c r="P84" i="4"/>
  <c r="O84" i="4"/>
  <c r="P83" i="4"/>
  <c r="O83" i="4"/>
  <c r="P82" i="4"/>
  <c r="O82" i="4"/>
  <c r="P81" i="4"/>
  <c r="O81" i="4"/>
  <c r="O80" i="4"/>
  <c r="P79" i="4"/>
  <c r="O79" i="4"/>
  <c r="P78" i="4"/>
  <c r="O78" i="4"/>
  <c r="P77" i="4"/>
  <c r="O77" i="4"/>
  <c r="P76" i="4"/>
  <c r="O76" i="4"/>
  <c r="O75" i="4"/>
  <c r="P74" i="4"/>
  <c r="O74" i="4"/>
  <c r="P72" i="4"/>
  <c r="O72" i="4"/>
  <c r="P71" i="4"/>
  <c r="O71" i="4"/>
  <c r="P70" i="4"/>
  <c r="O70" i="4"/>
  <c r="P69" i="4"/>
  <c r="O69" i="4"/>
  <c r="P68" i="4"/>
  <c r="O68" i="4"/>
  <c r="O67" i="4"/>
  <c r="P66" i="4"/>
  <c r="O66" i="4"/>
  <c r="P65" i="4"/>
  <c r="O65" i="4"/>
  <c r="P64" i="4"/>
  <c r="O64" i="4"/>
  <c r="P63" i="4"/>
  <c r="O63" i="4"/>
  <c r="O62" i="4"/>
  <c r="P61" i="4"/>
  <c r="O61" i="4"/>
  <c r="P60" i="4"/>
  <c r="O60" i="4"/>
  <c r="P59" i="4"/>
  <c r="O59" i="4"/>
  <c r="P58" i="4"/>
  <c r="O58" i="4"/>
  <c r="P57" i="4"/>
  <c r="O57" i="4"/>
  <c r="P56" i="4"/>
  <c r="O56" i="4"/>
  <c r="P55" i="4"/>
  <c r="O55" i="4"/>
  <c r="O54" i="4"/>
  <c r="P53" i="4"/>
  <c r="O53" i="4"/>
  <c r="P52" i="4"/>
  <c r="O52" i="4"/>
  <c r="P51" i="4"/>
  <c r="O51" i="4"/>
  <c r="P50" i="4"/>
  <c r="O50" i="4"/>
  <c r="P49" i="4"/>
  <c r="O49" i="4"/>
  <c r="P48" i="4"/>
  <c r="O48" i="4"/>
  <c r="P47" i="4"/>
  <c r="O47" i="4"/>
  <c r="P46" i="4"/>
  <c r="O46" i="4"/>
  <c r="P45" i="4"/>
  <c r="O45" i="4"/>
  <c r="P44" i="4"/>
  <c r="O44" i="4"/>
  <c r="P43" i="4"/>
  <c r="O43" i="4"/>
  <c r="O42" i="4"/>
  <c r="P41" i="4"/>
  <c r="O41" i="4"/>
  <c r="P40" i="4"/>
  <c r="O40" i="4"/>
  <c r="P39" i="4"/>
  <c r="O39" i="4"/>
  <c r="P38" i="4"/>
  <c r="O38" i="4"/>
  <c r="P37" i="4"/>
  <c r="O37" i="4"/>
  <c r="P36" i="4"/>
  <c r="O36" i="4"/>
  <c r="P35" i="4"/>
  <c r="O35" i="4"/>
  <c r="O34" i="4"/>
  <c r="P33" i="4"/>
  <c r="O33" i="4"/>
  <c r="P32" i="4"/>
  <c r="O32" i="4"/>
  <c r="P31" i="4"/>
  <c r="O31" i="4"/>
  <c r="P30" i="4"/>
  <c r="O30" i="4"/>
  <c r="O29" i="4"/>
  <c r="P28" i="4"/>
  <c r="O28" i="4"/>
  <c r="P27" i="4"/>
  <c r="O27" i="4"/>
  <c r="P26" i="4"/>
  <c r="O26" i="4"/>
  <c r="O25" i="4"/>
  <c r="P24" i="4"/>
  <c r="O24" i="4"/>
  <c r="P23" i="4"/>
  <c r="O23" i="4"/>
  <c r="P22" i="4"/>
  <c r="O22" i="4"/>
  <c r="O21" i="4"/>
  <c r="P20" i="4"/>
  <c r="O20" i="4"/>
  <c r="P19" i="4"/>
  <c r="O19" i="4"/>
  <c r="P18" i="4"/>
  <c r="O18" i="4"/>
  <c r="P17" i="4"/>
  <c r="O17" i="4"/>
  <c r="O16" i="4"/>
  <c r="P15" i="4"/>
  <c r="O15" i="4"/>
  <c r="P14" i="4"/>
  <c r="O14" i="4"/>
  <c r="P13" i="4"/>
  <c r="O13" i="4"/>
  <c r="P12" i="4"/>
  <c r="O12" i="4"/>
  <c r="P11" i="4"/>
  <c r="O11" i="4"/>
  <c r="O10" i="4"/>
  <c r="P9" i="4"/>
  <c r="O9" i="4"/>
  <c r="P8" i="4"/>
  <c r="O8" i="4"/>
  <c r="P7" i="4"/>
  <c r="O7" i="4"/>
  <c r="P6" i="4"/>
  <c r="O6" i="4"/>
  <c r="N140" i="4"/>
  <c r="N126" i="4"/>
  <c r="N97" i="4"/>
  <c r="N171" i="4" l="1"/>
  <c r="M157" i="4" l="1"/>
  <c r="M140" i="4"/>
  <c r="O140" i="4" s="1"/>
  <c r="M97" i="4"/>
  <c r="O97" i="4" s="1"/>
  <c r="O157" i="4" l="1"/>
  <c r="M162" i="4"/>
  <c r="O162" i="4" s="1"/>
  <c r="M126" i="4"/>
  <c r="O126" i="4" s="1"/>
  <c r="P161" i="4"/>
  <c r="L157" i="4"/>
  <c r="K157" i="4"/>
  <c r="J157" i="4"/>
  <c r="I157" i="4"/>
  <c r="H157" i="4"/>
  <c r="G157" i="4"/>
  <c r="F157" i="4"/>
  <c r="E157" i="4"/>
  <c r="D157" i="4"/>
  <c r="L149" i="4"/>
  <c r="K149" i="4"/>
  <c r="J149" i="4"/>
  <c r="I149" i="4"/>
  <c r="H149" i="4"/>
  <c r="G149" i="4"/>
  <c r="F149" i="4"/>
  <c r="E149" i="4"/>
  <c r="D149" i="4"/>
  <c r="P149" i="4" s="1"/>
  <c r="L132" i="4"/>
  <c r="K132" i="4"/>
  <c r="K140" i="4" s="1"/>
  <c r="J132" i="4"/>
  <c r="J140" i="4" s="1"/>
  <c r="I132" i="4"/>
  <c r="I140" i="4" s="1"/>
  <c r="H132" i="4"/>
  <c r="H140" i="4" s="1"/>
  <c r="G132" i="4"/>
  <c r="G140" i="4" s="1"/>
  <c r="F132" i="4"/>
  <c r="F140" i="4" s="1"/>
  <c r="E132" i="4"/>
  <c r="E140" i="4" s="1"/>
  <c r="D132" i="4"/>
  <c r="P132" i="4" s="1"/>
  <c r="C132" i="4"/>
  <c r="C140" i="4" s="1"/>
  <c r="L121" i="4"/>
  <c r="K121" i="4"/>
  <c r="J121" i="4"/>
  <c r="I121" i="4"/>
  <c r="H121" i="4"/>
  <c r="G121" i="4"/>
  <c r="F121" i="4"/>
  <c r="E121" i="4"/>
  <c r="D121" i="4"/>
  <c r="P121" i="4" s="1"/>
  <c r="C121" i="4"/>
  <c r="L112" i="4"/>
  <c r="K112" i="4"/>
  <c r="J112" i="4"/>
  <c r="I112" i="4"/>
  <c r="H112" i="4"/>
  <c r="G112" i="4"/>
  <c r="F112" i="4"/>
  <c r="E112" i="4"/>
  <c r="D112" i="4"/>
  <c r="P112" i="4" s="1"/>
  <c r="C112" i="4"/>
  <c r="L108" i="4"/>
  <c r="K108" i="4"/>
  <c r="J108" i="4"/>
  <c r="I108" i="4"/>
  <c r="H108" i="4"/>
  <c r="G108" i="4"/>
  <c r="F108" i="4"/>
  <c r="E108" i="4"/>
  <c r="D108" i="4"/>
  <c r="P108" i="4" s="1"/>
  <c r="C108" i="4"/>
  <c r="L104" i="4"/>
  <c r="K104" i="4"/>
  <c r="J104" i="4"/>
  <c r="I104" i="4"/>
  <c r="H104" i="4"/>
  <c r="G104" i="4"/>
  <c r="F104" i="4"/>
  <c r="E104" i="4"/>
  <c r="D104" i="4"/>
  <c r="P104" i="4" s="1"/>
  <c r="C104" i="4"/>
  <c r="L97" i="4"/>
  <c r="K97" i="4"/>
  <c r="J97" i="4"/>
  <c r="I97" i="4"/>
  <c r="H97" i="4"/>
  <c r="G97" i="4"/>
  <c r="F97" i="4"/>
  <c r="E97" i="4"/>
  <c r="C97" i="4"/>
  <c r="L75" i="4"/>
  <c r="L80" i="4" s="1"/>
  <c r="K75" i="4"/>
  <c r="J75" i="4"/>
  <c r="I75" i="4"/>
  <c r="H75" i="4"/>
  <c r="G75" i="4"/>
  <c r="F75" i="4"/>
  <c r="E75" i="4"/>
  <c r="D75" i="4"/>
  <c r="P75" i="4" s="1"/>
  <c r="C75" i="4"/>
  <c r="K67" i="4"/>
  <c r="J67" i="4"/>
  <c r="I67" i="4"/>
  <c r="H67" i="4"/>
  <c r="G67" i="4"/>
  <c r="F67" i="4"/>
  <c r="E67" i="4"/>
  <c r="D67" i="4"/>
  <c r="P67" i="4" s="1"/>
  <c r="C67" i="4"/>
  <c r="K62" i="4"/>
  <c r="J62" i="4"/>
  <c r="I62" i="4"/>
  <c r="H62" i="4"/>
  <c r="G62" i="4"/>
  <c r="F62" i="4"/>
  <c r="E62" i="4"/>
  <c r="D62" i="4"/>
  <c r="P62" i="4" s="1"/>
  <c r="C62" i="4"/>
  <c r="K54" i="4"/>
  <c r="J54" i="4"/>
  <c r="I54" i="4"/>
  <c r="H54" i="4"/>
  <c r="G54" i="4"/>
  <c r="F54" i="4"/>
  <c r="E54" i="4"/>
  <c r="D54" i="4"/>
  <c r="P54" i="4" s="1"/>
  <c r="C54" i="4"/>
  <c r="K42" i="4"/>
  <c r="J42" i="4"/>
  <c r="I42" i="4"/>
  <c r="H42" i="4"/>
  <c r="G42" i="4"/>
  <c r="F42" i="4"/>
  <c r="E42" i="4"/>
  <c r="D42" i="4"/>
  <c r="P42" i="4" s="1"/>
  <c r="C42" i="4"/>
  <c r="K34" i="4"/>
  <c r="J34" i="4"/>
  <c r="I34" i="4"/>
  <c r="H34" i="4"/>
  <c r="G34" i="4"/>
  <c r="F34" i="4"/>
  <c r="E34" i="4"/>
  <c r="D34" i="4"/>
  <c r="P34" i="4" s="1"/>
  <c r="C34" i="4"/>
  <c r="K29" i="4"/>
  <c r="J29" i="4"/>
  <c r="I29" i="4"/>
  <c r="H29" i="4"/>
  <c r="G29" i="4"/>
  <c r="F29" i="4"/>
  <c r="E29" i="4"/>
  <c r="D29" i="4"/>
  <c r="P29" i="4" s="1"/>
  <c r="C29" i="4"/>
  <c r="K25" i="4"/>
  <c r="J25" i="4"/>
  <c r="I25" i="4"/>
  <c r="H25" i="4"/>
  <c r="G25" i="4"/>
  <c r="F25" i="4"/>
  <c r="E25" i="4"/>
  <c r="D25" i="4"/>
  <c r="P25" i="4" s="1"/>
  <c r="C25" i="4"/>
  <c r="C21" i="4"/>
  <c r="K16" i="4"/>
  <c r="J16" i="4"/>
  <c r="I16" i="4"/>
  <c r="H16" i="4"/>
  <c r="G16" i="4"/>
  <c r="F16" i="4"/>
  <c r="E16" i="4"/>
  <c r="D16" i="4"/>
  <c r="P16" i="4" s="1"/>
  <c r="C16" i="4"/>
  <c r="K10" i="4"/>
  <c r="J10" i="4"/>
  <c r="I10" i="4"/>
  <c r="H10" i="4"/>
  <c r="G10" i="4"/>
  <c r="F10" i="4"/>
  <c r="E10" i="4"/>
  <c r="D10" i="4"/>
  <c r="P10" i="4" s="1"/>
  <c r="C10" i="4"/>
  <c r="F162" i="4" l="1"/>
  <c r="J162" i="4"/>
  <c r="P157" i="4"/>
  <c r="D162" i="4"/>
  <c r="P162" i="4" s="1"/>
  <c r="H162" i="4"/>
  <c r="L162" i="4"/>
  <c r="M171" i="4"/>
  <c r="O171" i="4" s="1"/>
  <c r="G162" i="4"/>
  <c r="K162" i="4"/>
  <c r="E162" i="4"/>
  <c r="I162" i="4"/>
  <c r="E126" i="4"/>
  <c r="I126" i="4"/>
  <c r="C126" i="4"/>
  <c r="G126" i="4"/>
  <c r="K126" i="4"/>
  <c r="F126" i="4"/>
  <c r="J126" i="4"/>
  <c r="H126" i="4"/>
  <c r="K80" i="4"/>
  <c r="C80" i="4"/>
  <c r="D126" i="4"/>
  <c r="P126" i="4" s="1"/>
  <c r="L126" i="4"/>
  <c r="D140" i="4"/>
  <c r="P140" i="4" s="1"/>
  <c r="L140" i="4"/>
  <c r="J21" i="4"/>
  <c r="I21" i="4"/>
  <c r="I80" i="4" s="1"/>
  <c r="H21" i="4"/>
  <c r="H80" i="4" s="1"/>
  <c r="G21" i="4"/>
  <c r="G80" i="4" s="1"/>
  <c r="F21" i="4"/>
  <c r="F80" i="4" s="1"/>
  <c r="E124" i="4"/>
  <c r="E21" i="4"/>
  <c r="E80" i="4" s="1"/>
  <c r="D124" i="4"/>
  <c r="P124" i="4" s="1"/>
  <c r="C124" i="4"/>
  <c r="D21" i="4"/>
  <c r="P21" i="4" s="1"/>
  <c r="D97" i="4"/>
  <c r="P97" i="4" s="1"/>
  <c r="I171" i="4" l="1"/>
  <c r="C171" i="4"/>
  <c r="K171" i="4"/>
  <c r="G171" i="4"/>
  <c r="E171" i="4"/>
  <c r="H171" i="4"/>
  <c r="F171" i="4"/>
  <c r="D80" i="4"/>
  <c r="P80" i="4" s="1"/>
  <c r="L171" i="4"/>
  <c r="J80" i="4"/>
  <c r="J171" i="4" s="1"/>
  <c r="D171" i="4" l="1"/>
  <c r="P171" i="4" s="1"/>
</calcChain>
</file>

<file path=xl/sharedStrings.xml><?xml version="1.0" encoding="utf-8"?>
<sst xmlns="http://schemas.openxmlformats.org/spreadsheetml/2006/main" count="242" uniqueCount="217">
  <si>
    <t xml:space="preserve"> </t>
  </si>
  <si>
    <t>CAS</t>
  </si>
  <si>
    <t>Dept.</t>
  </si>
  <si>
    <t>Rubric</t>
  </si>
  <si>
    <t>SA</t>
  </si>
  <si>
    <t>Total</t>
  </si>
  <si>
    <t>Amer. Stud.</t>
  </si>
  <si>
    <t>AMS</t>
  </si>
  <si>
    <t>Bio. Sci.</t>
  </si>
  <si>
    <t>BIO</t>
  </si>
  <si>
    <t>BCM</t>
  </si>
  <si>
    <t>CIN</t>
  </si>
  <si>
    <t>ENG</t>
  </si>
  <si>
    <t>ENV</t>
  </si>
  <si>
    <t>GEO</t>
  </si>
  <si>
    <t>Int. Stud.</t>
  </si>
  <si>
    <t>IS</t>
  </si>
  <si>
    <t>Linguistics</t>
  </si>
  <si>
    <t>ALS</t>
  </si>
  <si>
    <t>LIN</t>
  </si>
  <si>
    <t>APM</t>
  </si>
  <si>
    <t>MTE</t>
  </si>
  <si>
    <t>MTS</t>
  </si>
  <si>
    <t>STA</t>
  </si>
  <si>
    <t>Mod. Lang.</t>
  </si>
  <si>
    <t>GRM</t>
  </si>
  <si>
    <t>IT</t>
  </si>
  <si>
    <t>JPN</t>
  </si>
  <si>
    <t>LIT</t>
  </si>
  <si>
    <t>ML</t>
  </si>
  <si>
    <t>SPN</t>
  </si>
  <si>
    <t>MTD</t>
  </si>
  <si>
    <t>DAN</t>
  </si>
  <si>
    <t>MUA</t>
  </si>
  <si>
    <t>MUE</t>
  </si>
  <si>
    <t>MUS</t>
  </si>
  <si>
    <t>MUT</t>
  </si>
  <si>
    <t>Pol. Sci.</t>
  </si>
  <si>
    <t>PA</t>
  </si>
  <si>
    <t>PS</t>
  </si>
  <si>
    <t>PSY</t>
  </si>
  <si>
    <t>JRN</t>
  </si>
  <si>
    <t>Relig. Std.</t>
  </si>
  <si>
    <t>REL</t>
  </si>
  <si>
    <t>AN</t>
  </si>
  <si>
    <t>SOC</t>
  </si>
  <si>
    <t>Women Std</t>
  </si>
  <si>
    <t>WS</t>
  </si>
  <si>
    <t>CAS TOTAL</t>
  </si>
  <si>
    <t>EED</t>
  </si>
  <si>
    <t>SCS</t>
  </si>
  <si>
    <t>SED</t>
  </si>
  <si>
    <t>Counseling</t>
  </si>
  <si>
    <t>CNS</t>
  </si>
  <si>
    <t>EA</t>
  </si>
  <si>
    <t>EC</t>
  </si>
  <si>
    <t>SE</t>
  </si>
  <si>
    <t>LE</t>
  </si>
  <si>
    <t>IST</t>
  </si>
  <si>
    <t>Read/Lang</t>
  </si>
  <si>
    <t>RDG</t>
  </si>
  <si>
    <t>SECS</t>
  </si>
  <si>
    <t>Comp. Sci.</t>
  </si>
  <si>
    <t>CSE</t>
  </si>
  <si>
    <t>Elec. Eng.</t>
  </si>
  <si>
    <t>EE</t>
  </si>
  <si>
    <t>Engineering</t>
  </si>
  <si>
    <t>EGR</t>
  </si>
  <si>
    <t>ME</t>
  </si>
  <si>
    <t>Sys. Eng.</t>
  </si>
  <si>
    <t>SYS</t>
  </si>
  <si>
    <t>SECS TOTAL</t>
  </si>
  <si>
    <t>SBA</t>
  </si>
  <si>
    <t>Accounting</t>
  </si>
  <si>
    <t>ACC</t>
  </si>
  <si>
    <t>Economics</t>
  </si>
  <si>
    <t>ECN</t>
  </si>
  <si>
    <t>MGT</t>
  </si>
  <si>
    <t>ATB</t>
  </si>
  <si>
    <t>MIS</t>
  </si>
  <si>
    <t>Marketing</t>
  </si>
  <si>
    <t>MKT</t>
  </si>
  <si>
    <t>ORG</t>
  </si>
  <si>
    <t>POM</t>
  </si>
  <si>
    <t>QMM</t>
  </si>
  <si>
    <t>SBA TOTAL</t>
  </si>
  <si>
    <t>SON</t>
  </si>
  <si>
    <t>Nursing</t>
  </si>
  <si>
    <t>NRS</t>
  </si>
  <si>
    <t>EXS</t>
  </si>
  <si>
    <t>CT</t>
  </si>
  <si>
    <t>MLS</t>
  </si>
  <si>
    <t>NMT</t>
  </si>
  <si>
    <t>PT</t>
  </si>
  <si>
    <t>SHS Total</t>
  </si>
  <si>
    <t>Grand Total</t>
  </si>
  <si>
    <t>RT</t>
  </si>
  <si>
    <t>English</t>
  </si>
  <si>
    <t>Art &amp; Ah</t>
  </si>
  <si>
    <t>Math</t>
  </si>
  <si>
    <t>Soc. &amp; Anth.</t>
  </si>
  <si>
    <t>SEHS</t>
  </si>
  <si>
    <t>Chemistry</t>
  </si>
  <si>
    <t>AH</t>
  </si>
  <si>
    <t>CHM</t>
  </si>
  <si>
    <t>Hon. Coll.</t>
  </si>
  <si>
    <t>HC</t>
  </si>
  <si>
    <t>History</t>
  </si>
  <si>
    <t>HST</t>
  </si>
  <si>
    <t>MTH</t>
  </si>
  <si>
    <t>CHE</t>
  </si>
  <si>
    <t>FRH</t>
  </si>
  <si>
    <t>THA</t>
  </si>
  <si>
    <t>Philosophy</t>
  </si>
  <si>
    <t>PHL</t>
  </si>
  <si>
    <t>Physics</t>
  </si>
  <si>
    <t>PHY</t>
  </si>
  <si>
    <t>Psychology</t>
  </si>
  <si>
    <t>RHT</t>
  </si>
  <si>
    <t>HD/Child</t>
  </si>
  <si>
    <t>FE</t>
  </si>
  <si>
    <t>HRD</t>
  </si>
  <si>
    <t>HI</t>
  </si>
  <si>
    <t>InSysTech</t>
  </si>
  <si>
    <t>SEHS TOTAL</t>
  </si>
  <si>
    <t>Mech. Eng.</t>
  </si>
  <si>
    <t>Finance</t>
  </si>
  <si>
    <t>FIN</t>
  </si>
  <si>
    <t>SHS</t>
  </si>
  <si>
    <t>HS</t>
  </si>
  <si>
    <t>HT</t>
  </si>
  <si>
    <t>CREDITS TAUGHT BY RUBRIC</t>
  </si>
  <si>
    <t>ESL</t>
  </si>
  <si>
    <t>MOR</t>
  </si>
  <si>
    <t>HCM</t>
  </si>
  <si>
    <t>SCI</t>
  </si>
  <si>
    <t>WHP</t>
  </si>
  <si>
    <t>LBS</t>
  </si>
  <si>
    <t>ED</t>
  </si>
  <si>
    <t>Science</t>
  </si>
  <si>
    <t>Liberal Studies</t>
  </si>
  <si>
    <t>EST</t>
  </si>
  <si>
    <t>TD</t>
  </si>
  <si>
    <t>EL</t>
  </si>
  <si>
    <t>Education Leadership</t>
  </si>
  <si>
    <t>OSH</t>
  </si>
  <si>
    <t>ARB</t>
  </si>
  <si>
    <t>ISE</t>
  </si>
  <si>
    <t>Industrial/Sys Eng.</t>
  </si>
  <si>
    <t>GCE</t>
  </si>
  <si>
    <t>Grad. Continuous Enrollment</t>
  </si>
  <si>
    <t>CIT</t>
  </si>
  <si>
    <t>SW</t>
  </si>
  <si>
    <t>Entrepreneurship</t>
  </si>
  <si>
    <t>ENT</t>
  </si>
  <si>
    <t>Management</t>
  </si>
  <si>
    <t>Management Info.</t>
  </si>
  <si>
    <t>Organizational Behavior</t>
  </si>
  <si>
    <t>Production Management</t>
  </si>
  <si>
    <t>Quantitative Methods</t>
  </si>
  <si>
    <t>Applied Technology </t>
  </si>
  <si>
    <t>Health Care Management</t>
  </si>
  <si>
    <t>AED</t>
  </si>
  <si>
    <t>Electrcl &amp; Comptr Engineering</t>
  </si>
  <si>
    <t>ECE</t>
  </si>
  <si>
    <t>NH</t>
  </si>
  <si>
    <t>AHS</t>
  </si>
  <si>
    <t>IB</t>
  </si>
  <si>
    <t>DES</t>
  </si>
  <si>
    <t>HBR</t>
  </si>
  <si>
    <t>WGS</t>
  </si>
  <si>
    <t>Writing &amp; Rhetoric</t>
  </si>
  <si>
    <t>WRT</t>
  </si>
  <si>
    <t>EMBA</t>
  </si>
  <si>
    <t>SBC Scholar</t>
  </si>
  <si>
    <t>EGB</t>
  </si>
  <si>
    <t>ISL</t>
  </si>
  <si>
    <t>SBC</t>
  </si>
  <si>
    <t>RAD</t>
  </si>
  <si>
    <t xml:space="preserve">      -</t>
  </si>
  <si>
    <t xml:space="preserve">            -</t>
  </si>
  <si>
    <t xml:space="preserve">             -</t>
  </si>
  <si>
    <t>LIB</t>
  </si>
  <si>
    <t>Kresge Library</t>
  </si>
  <si>
    <t>SOM</t>
  </si>
  <si>
    <t>Medicine</t>
  </si>
  <si>
    <t>MDM1</t>
  </si>
  <si>
    <t>SST</t>
  </si>
  <si>
    <t>Study Abroad</t>
  </si>
  <si>
    <t>AHA</t>
  </si>
  <si>
    <t>CRJ</t>
  </si>
  <si>
    <t>PH</t>
  </si>
  <si>
    <t>EEI</t>
  </si>
  <si>
    <t>ACS</t>
  </si>
  <si>
    <t>DLL</t>
  </si>
  <si>
    <t>EHS</t>
  </si>
  <si>
    <t>COM</t>
  </si>
  <si>
    <t>Women &amp; Gender Studies</t>
  </si>
  <si>
    <t>Communication &amp; Journalism</t>
  </si>
  <si>
    <t>Teacher Development</t>
  </si>
  <si>
    <t>&amp; Educ Studies</t>
  </si>
  <si>
    <t>ART</t>
  </si>
  <si>
    <t>CW</t>
  </si>
  <si>
    <t>LTN</t>
  </si>
  <si>
    <t>CSI</t>
  </si>
  <si>
    <t>SAB</t>
  </si>
  <si>
    <t>%17-18</t>
  </si>
  <si>
    <t>%08-18</t>
  </si>
  <si>
    <t>Fall 2008 - Fall 2018</t>
  </si>
  <si>
    <t>Human Movement Science</t>
  </si>
  <si>
    <t>Interdisciplinary Health Sciences</t>
  </si>
  <si>
    <t>Clinical &amp; Diagnostic Sciences</t>
  </si>
  <si>
    <t>Public &amp; Environmental Wellness</t>
  </si>
  <si>
    <t>PR</t>
  </si>
  <si>
    <t>BE</t>
  </si>
  <si>
    <t>CDS</t>
  </si>
  <si>
    <t>Bioengineering &amp; Engineering Sci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</si>
</sst>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Helv"/>
    </font>
    <font>
      <sz val="14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sz val="12"/>
      <color rgb="FF00B050"/>
      <name val="Helv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164" fontId="6" fillId="0" borderId="0" xfId="0" applyNumberFormat="1" applyFont="1" applyAlignment="1">
      <alignment horizontal="center"/>
    </xf>
    <xf numFmtId="0" fontId="5" fillId="0" borderId="1" xfId="0" applyFont="1" applyBorder="1" applyProtection="1"/>
    <xf numFmtId="0" fontId="5" fillId="0" borderId="2" xfId="0" applyFont="1" applyBorder="1" applyProtection="1"/>
    <xf numFmtId="0" fontId="8" fillId="0" borderId="0" xfId="0" applyFont="1"/>
    <xf numFmtId="0" fontId="5" fillId="0" borderId="5" xfId="0" applyFont="1" applyBorder="1" applyProtection="1"/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/>
    <xf numFmtId="0" fontId="7" fillId="0" borderId="0" xfId="0" applyFont="1" applyAlignment="1" applyProtection="1"/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10" xfId="0" applyFont="1" applyBorder="1" applyProtection="1"/>
    <xf numFmtId="0" fontId="5" fillId="0" borderId="12" xfId="0" applyFont="1" applyBorder="1" applyAlignment="1" applyProtection="1">
      <alignment wrapText="1"/>
    </xf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3" borderId="13" xfId="0" applyFont="1" applyFill="1" applyBorder="1" applyProtection="1"/>
    <xf numFmtId="165" fontId="5" fillId="3" borderId="13" xfId="1" applyNumberFormat="1" applyFont="1" applyFill="1" applyBorder="1" applyProtection="1"/>
    <xf numFmtId="0" fontId="1" fillId="0" borderId="0" xfId="0" applyFont="1" applyBorder="1" applyProtection="1"/>
    <xf numFmtId="0" fontId="0" fillId="0" borderId="0" xfId="0" applyBorder="1"/>
    <xf numFmtId="0" fontId="1" fillId="0" borderId="3" xfId="0" applyFont="1" applyBorder="1" applyProtection="1"/>
    <xf numFmtId="0" fontId="1" fillId="0" borderId="11" xfId="0" applyFont="1" applyBorder="1" applyProtection="1"/>
    <xf numFmtId="165" fontId="1" fillId="0" borderId="0" xfId="1" applyNumberFormat="1" applyFont="1" applyBorder="1" applyProtection="1"/>
    <xf numFmtId="165" fontId="1" fillId="0" borderId="0" xfId="1" applyNumberFormat="1" applyFont="1" applyBorder="1" applyAlignment="1" applyProtection="1">
      <alignment horizontal="center"/>
    </xf>
    <xf numFmtId="165" fontId="1" fillId="0" borderId="3" xfId="1" applyNumberFormat="1" applyFont="1" applyBorder="1" applyProtection="1"/>
    <xf numFmtId="165" fontId="1" fillId="0" borderId="11" xfId="1" applyNumberFormat="1" applyFont="1" applyBorder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11" fillId="0" borderId="0" xfId="0" applyFont="1" applyProtection="1"/>
    <xf numFmtId="0" fontId="12" fillId="0" borderId="0" xfId="0" applyFont="1"/>
    <xf numFmtId="165" fontId="1" fillId="0" borderId="6" xfId="1" applyNumberFormat="1" applyFont="1" applyBorder="1" applyProtection="1"/>
    <xf numFmtId="0" fontId="1" fillId="4" borderId="14" xfId="0" applyFont="1" applyFill="1" applyBorder="1" applyProtection="1"/>
    <xf numFmtId="0" fontId="1" fillId="4" borderId="0" xfId="0" applyFont="1" applyFill="1" applyBorder="1" applyProtection="1"/>
    <xf numFmtId="165" fontId="1" fillId="0" borderId="4" xfId="1" applyNumberFormat="1" applyFont="1" applyBorder="1" applyProtection="1"/>
    <xf numFmtId="0" fontId="1" fillId="0" borderId="6" xfId="0" applyFont="1" applyBorder="1" applyProtection="1"/>
    <xf numFmtId="0" fontId="5" fillId="4" borderId="5" xfId="0" applyFont="1" applyFill="1" applyBorder="1" applyAlignment="1" applyProtection="1"/>
    <xf numFmtId="0" fontId="5" fillId="4" borderId="6" xfId="0" applyFont="1" applyFill="1" applyBorder="1" applyAlignment="1" applyProtection="1"/>
    <xf numFmtId="0" fontId="5" fillId="2" borderId="12" xfId="0" applyFont="1" applyFill="1" applyBorder="1" applyProtection="1"/>
    <xf numFmtId="0" fontId="5" fillId="2" borderId="4" xfId="0" applyFont="1" applyFill="1" applyBorder="1" applyProtection="1"/>
    <xf numFmtId="165" fontId="5" fillId="2" borderId="4" xfId="1" applyNumberFormat="1" applyFont="1" applyFill="1" applyBorder="1" applyProtection="1"/>
    <xf numFmtId="0" fontId="5" fillId="4" borderId="22" xfId="0" applyFont="1" applyFill="1" applyBorder="1" applyProtection="1"/>
    <xf numFmtId="0" fontId="5" fillId="4" borderId="22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" xfId="0" applyFont="1" applyFill="1" applyBorder="1" applyProtection="1"/>
    <xf numFmtId="0" fontId="1" fillId="0" borderId="4" xfId="0" applyFont="1" applyBorder="1" applyProtection="1"/>
    <xf numFmtId="0" fontId="5" fillId="3" borderId="23" xfId="0" applyFont="1" applyFill="1" applyBorder="1" applyProtection="1"/>
    <xf numFmtId="0" fontId="5" fillId="0" borderId="1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right"/>
    </xf>
    <xf numFmtId="0" fontId="5" fillId="4" borderId="18" xfId="0" applyFont="1" applyFill="1" applyBorder="1" applyAlignment="1" applyProtection="1">
      <alignment horizontal="right"/>
    </xf>
    <xf numFmtId="9" fontId="5" fillId="0" borderId="0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9" fontId="1" fillId="0" borderId="16" xfId="0" applyNumberFormat="1" applyFont="1" applyBorder="1" applyAlignment="1">
      <alignment horizontal="right"/>
    </xf>
    <xf numFmtId="9" fontId="5" fillId="0" borderId="3" xfId="0" applyNumberFormat="1" applyFont="1" applyBorder="1" applyAlignment="1">
      <alignment horizontal="right"/>
    </xf>
    <xf numFmtId="9" fontId="1" fillId="0" borderId="20" xfId="0" applyNumberFormat="1" applyFont="1" applyBorder="1" applyAlignment="1">
      <alignment horizontal="right"/>
    </xf>
    <xf numFmtId="9" fontId="5" fillId="0" borderId="11" xfId="0" applyNumberFormat="1" applyFont="1" applyBorder="1" applyAlignment="1">
      <alignment horizontal="right"/>
    </xf>
    <xf numFmtId="9" fontId="5" fillId="0" borderId="6" xfId="0" applyNumberFormat="1" applyFont="1" applyBorder="1" applyAlignment="1">
      <alignment horizontal="right"/>
    </xf>
    <xf numFmtId="9" fontId="1" fillId="0" borderId="18" xfId="0" applyNumberFormat="1" applyFont="1" applyBorder="1" applyAlignment="1">
      <alignment horizontal="right"/>
    </xf>
    <xf numFmtId="9" fontId="5" fillId="2" borderId="4" xfId="1" applyNumberFormat="1" applyFont="1" applyFill="1" applyBorder="1" applyAlignment="1" applyProtection="1">
      <alignment horizontal="right"/>
    </xf>
    <xf numFmtId="9" fontId="5" fillId="2" borderId="21" xfId="2" applyNumberFormat="1" applyFont="1" applyFill="1" applyBorder="1" applyAlignment="1" applyProtection="1">
      <alignment horizontal="right"/>
    </xf>
    <xf numFmtId="9" fontId="1" fillId="4" borderId="14" xfId="0" applyNumberFormat="1" applyFont="1" applyFill="1" applyBorder="1" applyAlignment="1" applyProtection="1">
      <alignment horizontal="right"/>
    </xf>
    <xf numFmtId="9" fontId="1" fillId="4" borderId="15" xfId="0" applyNumberFormat="1" applyFont="1" applyFill="1" applyBorder="1" applyAlignment="1" applyProtection="1">
      <alignment horizontal="right"/>
    </xf>
    <xf numFmtId="9" fontId="5" fillId="2" borderId="21" xfId="1" applyNumberFormat="1" applyFont="1" applyFill="1" applyBorder="1" applyAlignment="1" applyProtection="1">
      <alignment horizontal="right"/>
    </xf>
    <xf numFmtId="0" fontId="5" fillId="4" borderId="14" xfId="0" applyFont="1" applyFill="1" applyBorder="1" applyAlignment="1" applyProtection="1">
      <alignment horizontal="right"/>
    </xf>
    <xf numFmtId="0" fontId="5" fillId="4" borderId="15" xfId="0" applyFont="1" applyFill="1" applyBorder="1" applyAlignment="1" applyProtection="1">
      <alignment horizontal="right"/>
    </xf>
    <xf numFmtId="9" fontId="5" fillId="4" borderId="14" xfId="0" applyNumberFormat="1" applyFont="1" applyFill="1" applyBorder="1" applyAlignment="1" applyProtection="1">
      <alignment horizontal="right"/>
    </xf>
    <xf numFmtId="9" fontId="5" fillId="4" borderId="15" xfId="0" applyNumberFormat="1" applyFont="1" applyFill="1" applyBorder="1" applyAlignment="1" applyProtection="1">
      <alignment horizontal="right"/>
    </xf>
    <xf numFmtId="9" fontId="1" fillId="4" borderId="0" xfId="0" applyNumberFormat="1" applyFont="1" applyFill="1" applyBorder="1" applyAlignment="1" applyProtection="1">
      <alignment horizontal="right"/>
    </xf>
    <xf numFmtId="9" fontId="1" fillId="4" borderId="9" xfId="0" applyNumberFormat="1" applyFont="1" applyFill="1" applyBorder="1" applyAlignment="1" applyProtection="1">
      <alignment horizontal="right"/>
    </xf>
    <xf numFmtId="9" fontId="5" fillId="2" borderId="4" xfId="2" applyNumberFormat="1" applyFont="1" applyFill="1" applyBorder="1" applyAlignment="1" applyProtection="1">
      <alignment horizontal="right"/>
    </xf>
    <xf numFmtId="9" fontId="1" fillId="4" borderId="16" xfId="0" applyNumberFormat="1" applyFont="1" applyFill="1" applyBorder="1" applyAlignment="1" applyProtection="1">
      <alignment horizontal="right"/>
    </xf>
    <xf numFmtId="9" fontId="5" fillId="0" borderId="4" xfId="0" applyNumberFormat="1" applyFont="1" applyBorder="1" applyAlignment="1">
      <alignment horizontal="right"/>
    </xf>
    <xf numFmtId="9" fontId="1" fillId="0" borderId="21" xfId="0" applyNumberFormat="1" applyFont="1" applyBorder="1" applyAlignment="1">
      <alignment horizontal="right"/>
    </xf>
    <xf numFmtId="9" fontId="5" fillId="3" borderId="13" xfId="2" applyNumberFormat="1" applyFont="1" applyFill="1" applyBorder="1" applyAlignment="1" applyProtection="1">
      <alignment horizontal="right"/>
    </xf>
    <xf numFmtId="9" fontId="5" fillId="3" borderId="17" xfId="2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abSelected="1" zoomScaleNormal="100" workbookViewId="0">
      <pane xSplit="2" ySplit="5" topLeftCell="D6" activePane="bottomRight" state="frozen"/>
      <selection pane="topRight" activeCell="R1" sqref="R1"/>
      <selection pane="bottomLeft" activeCell="A6" sqref="A6"/>
      <selection pane="bottomRight" activeCell="D6" sqref="D6"/>
    </sheetView>
  </sheetViews>
  <sheetFormatPr defaultRowHeight="15.75" x14ac:dyDescent="0.25"/>
  <cols>
    <col min="1" max="1" width="18.109375" customWidth="1"/>
    <col min="2" max="2" width="7.5546875" bestFit="1" customWidth="1"/>
    <col min="3" max="3" width="8.5546875" hidden="1" customWidth="1"/>
    <col min="4" max="6" width="8.5546875" customWidth="1"/>
    <col min="7" max="7" width="9.6640625" bestFit="1" customWidth="1"/>
    <col min="8" max="14" width="9.6640625" style="33" customWidth="1"/>
    <col min="15" max="16" width="7.88671875" style="9" customWidth="1"/>
  </cols>
  <sheetData>
    <row r="1" spans="1:16" ht="18" x14ac:dyDescent="0.25">
      <c r="A1" s="10" t="s">
        <v>131</v>
      </c>
      <c r="B1" s="10"/>
      <c r="C1" s="10"/>
      <c r="D1" s="10"/>
      <c r="E1" s="10"/>
      <c r="F1" s="10"/>
      <c r="G1" s="10"/>
      <c r="H1" s="30"/>
      <c r="I1" s="30"/>
      <c r="J1" s="30"/>
      <c r="K1" s="30"/>
      <c r="L1" s="30"/>
      <c r="M1" s="30"/>
      <c r="N1" s="30"/>
      <c r="O1" s="10"/>
      <c r="P1" s="10"/>
    </row>
    <row r="2" spans="1:16" x14ac:dyDescent="0.25">
      <c r="A2" s="11" t="s">
        <v>208</v>
      </c>
      <c r="B2" s="11"/>
      <c r="C2" s="11"/>
      <c r="D2" s="11"/>
      <c r="E2" s="11"/>
      <c r="F2" s="11"/>
      <c r="G2" s="11"/>
      <c r="H2" s="31"/>
      <c r="I2" s="31"/>
      <c r="J2" s="31"/>
      <c r="K2" s="31"/>
      <c r="L2" s="31"/>
      <c r="M2" s="31"/>
      <c r="N2" s="31"/>
      <c r="O2" s="11"/>
      <c r="P2" s="11"/>
    </row>
    <row r="3" spans="1:16" ht="16.5" thickBot="1" x14ac:dyDescent="0.3">
      <c r="A3" s="2"/>
      <c r="B3" s="1"/>
      <c r="C3" s="1"/>
      <c r="D3" s="1"/>
      <c r="E3" s="1"/>
      <c r="F3" s="1"/>
      <c r="G3" s="1"/>
      <c r="H3" s="32"/>
      <c r="I3" s="32"/>
      <c r="J3" s="32"/>
      <c r="K3" s="32"/>
      <c r="L3" s="32"/>
      <c r="M3" s="32"/>
      <c r="N3" s="32"/>
      <c r="O3" s="8"/>
      <c r="P3" s="3"/>
    </row>
    <row r="4" spans="1:16" s="6" customFormat="1" ht="15" customHeight="1" x14ac:dyDescent="0.2">
      <c r="A4" s="12" t="s">
        <v>2</v>
      </c>
      <c r="B4" s="13" t="s">
        <v>3</v>
      </c>
      <c r="C4" s="14">
        <v>2007</v>
      </c>
      <c r="D4" s="14">
        <v>2008</v>
      </c>
      <c r="E4" s="14">
        <v>2009</v>
      </c>
      <c r="F4" s="14">
        <v>2010</v>
      </c>
      <c r="G4" s="14">
        <v>2011</v>
      </c>
      <c r="H4" s="14">
        <v>2012</v>
      </c>
      <c r="I4" s="14">
        <v>2013</v>
      </c>
      <c r="J4" s="14">
        <v>2014</v>
      </c>
      <c r="K4" s="14">
        <v>2015</v>
      </c>
      <c r="L4" s="14">
        <v>2016</v>
      </c>
      <c r="M4" s="14">
        <v>2017</v>
      </c>
      <c r="N4" s="14">
        <v>2018</v>
      </c>
      <c r="O4" s="14" t="s">
        <v>206</v>
      </c>
      <c r="P4" s="15" t="s">
        <v>207</v>
      </c>
    </row>
    <row r="5" spans="1:16" x14ac:dyDescent="0.25">
      <c r="A5" s="39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52"/>
      <c r="P5" s="53"/>
    </row>
    <row r="6" spans="1:16" x14ac:dyDescent="0.25">
      <c r="A6" s="4" t="s">
        <v>98</v>
      </c>
      <c r="B6" s="22" t="s">
        <v>103</v>
      </c>
      <c r="C6" s="26">
        <v>2852</v>
      </c>
      <c r="D6" s="26">
        <v>2710</v>
      </c>
      <c r="E6" s="26">
        <v>2934</v>
      </c>
      <c r="F6" s="26">
        <v>3404</v>
      </c>
      <c r="G6" s="26">
        <v>2790</v>
      </c>
      <c r="H6" s="26">
        <v>2864</v>
      </c>
      <c r="I6" s="26">
        <v>2600</v>
      </c>
      <c r="J6" s="26">
        <v>2530</v>
      </c>
      <c r="K6" s="26">
        <v>2654</v>
      </c>
      <c r="L6" s="26">
        <v>2548</v>
      </c>
      <c r="M6" s="26">
        <v>2036</v>
      </c>
      <c r="N6" s="26">
        <v>1814</v>
      </c>
      <c r="O6" s="54">
        <f>IF(M6&gt;0,(N6-M6)/M6,"N/A")</f>
        <v>-0.10903732809430255</v>
      </c>
      <c r="P6" s="55">
        <f>IF(D6&gt;0,(N6-D6)/D6,"N/A")</f>
        <v>-0.33062730627306275</v>
      </c>
    </row>
    <row r="7" spans="1:16" x14ac:dyDescent="0.25">
      <c r="A7" s="4"/>
      <c r="B7" s="22" t="s">
        <v>4</v>
      </c>
      <c r="C7" s="26">
        <v>1178</v>
      </c>
      <c r="D7" s="26">
        <v>1146</v>
      </c>
      <c r="E7" s="26">
        <v>1592</v>
      </c>
      <c r="F7" s="26">
        <v>1876</v>
      </c>
      <c r="G7" s="26">
        <v>2144</v>
      </c>
      <c r="H7" s="26">
        <v>2018</v>
      </c>
      <c r="I7" s="26">
        <v>1996</v>
      </c>
      <c r="J7" s="26">
        <v>2094</v>
      </c>
      <c r="K7" s="26">
        <v>2428</v>
      </c>
      <c r="L7" s="26">
        <v>2264</v>
      </c>
      <c r="M7" s="26">
        <v>0</v>
      </c>
      <c r="N7" s="26">
        <v>0</v>
      </c>
      <c r="O7" s="54" t="str">
        <f t="shared" ref="O7:O70" si="0">IF(M7&gt;0,(N7-M7)/M7,"N/A")</f>
        <v>N/A</v>
      </c>
      <c r="P7" s="56">
        <f t="shared" ref="P7:P70" si="1">IF(D7&gt;0,(N7-D7)/D7,"N/A")</f>
        <v>-1</v>
      </c>
    </row>
    <row r="8" spans="1:16" x14ac:dyDescent="0.25">
      <c r="A8" s="4"/>
      <c r="B8" s="22" t="s">
        <v>168</v>
      </c>
      <c r="C8" s="26"/>
      <c r="D8" s="26"/>
      <c r="E8" s="26">
        <v>44</v>
      </c>
      <c r="F8" s="26">
        <v>128</v>
      </c>
      <c r="G8" s="26">
        <v>108</v>
      </c>
      <c r="H8" s="26">
        <v>192</v>
      </c>
      <c r="I8" s="26">
        <v>440</v>
      </c>
      <c r="J8" s="26">
        <v>908</v>
      </c>
      <c r="K8" s="26">
        <v>1016</v>
      </c>
      <c r="L8" s="26">
        <v>1028</v>
      </c>
      <c r="M8" s="26">
        <v>1124</v>
      </c>
      <c r="N8" s="26">
        <v>1268</v>
      </c>
      <c r="O8" s="54">
        <f t="shared" si="0"/>
        <v>0.12811387900355872</v>
      </c>
      <c r="P8" s="56" t="str">
        <f t="shared" si="1"/>
        <v>N/A</v>
      </c>
    </row>
    <row r="9" spans="1:16" x14ac:dyDescent="0.25">
      <c r="A9" s="4"/>
      <c r="B9" s="22" t="s">
        <v>201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v>2158</v>
      </c>
      <c r="N9" s="26">
        <v>2044</v>
      </c>
      <c r="O9" s="54">
        <f t="shared" si="0"/>
        <v>-5.2826691380908251E-2</v>
      </c>
      <c r="P9" s="56" t="str">
        <f t="shared" si="1"/>
        <v>N/A</v>
      </c>
    </row>
    <row r="10" spans="1:16" x14ac:dyDescent="0.25">
      <c r="A10" s="5"/>
      <c r="B10" s="24" t="s">
        <v>5</v>
      </c>
      <c r="C10" s="28">
        <f>SUM(C6:C8)</f>
        <v>4030</v>
      </c>
      <c r="D10" s="28">
        <f t="shared" ref="D10:K10" si="2">SUM(D6:D8)</f>
        <v>3856</v>
      </c>
      <c r="E10" s="28">
        <f t="shared" si="2"/>
        <v>4570</v>
      </c>
      <c r="F10" s="28">
        <f t="shared" si="2"/>
        <v>5408</v>
      </c>
      <c r="G10" s="28">
        <f t="shared" si="2"/>
        <v>5042</v>
      </c>
      <c r="H10" s="28">
        <f t="shared" si="2"/>
        <v>5074</v>
      </c>
      <c r="I10" s="28">
        <f t="shared" si="2"/>
        <v>5036</v>
      </c>
      <c r="J10" s="28">
        <f t="shared" si="2"/>
        <v>5532</v>
      </c>
      <c r="K10" s="28">
        <f t="shared" si="2"/>
        <v>6098</v>
      </c>
      <c r="L10" s="28">
        <v>5840</v>
      </c>
      <c r="M10" s="28">
        <v>5318</v>
      </c>
      <c r="N10" s="28">
        <v>5126</v>
      </c>
      <c r="O10" s="57">
        <f t="shared" si="0"/>
        <v>-3.610379842045882E-2</v>
      </c>
      <c r="P10" s="58">
        <f t="shared" si="1"/>
        <v>0.32935684647302904</v>
      </c>
    </row>
    <row r="11" spans="1:16" x14ac:dyDescent="0.25">
      <c r="A11" s="5" t="s">
        <v>6</v>
      </c>
      <c r="B11" s="24" t="s">
        <v>7</v>
      </c>
      <c r="C11" s="28">
        <v>52</v>
      </c>
      <c r="D11" s="28">
        <v>4</v>
      </c>
      <c r="E11" s="28">
        <v>8</v>
      </c>
      <c r="F11" s="28">
        <v>0</v>
      </c>
      <c r="G11" s="28">
        <v>0</v>
      </c>
      <c r="H11" s="28">
        <v>120</v>
      </c>
      <c r="I11" s="28">
        <v>16</v>
      </c>
      <c r="J11" s="28">
        <v>44</v>
      </c>
      <c r="K11" s="28">
        <v>72</v>
      </c>
      <c r="L11" s="28">
        <v>16</v>
      </c>
      <c r="M11" s="28">
        <v>44</v>
      </c>
      <c r="N11" s="28">
        <v>4</v>
      </c>
      <c r="O11" s="57">
        <f t="shared" si="0"/>
        <v>-0.90909090909090906</v>
      </c>
      <c r="P11" s="55">
        <f t="shared" si="1"/>
        <v>0</v>
      </c>
    </row>
    <row r="12" spans="1:16" x14ac:dyDescent="0.25">
      <c r="A12" s="5" t="s">
        <v>8</v>
      </c>
      <c r="B12" s="24" t="s">
        <v>9</v>
      </c>
      <c r="C12" s="28">
        <v>9827</v>
      </c>
      <c r="D12" s="28">
        <v>12249</v>
      </c>
      <c r="E12" s="28">
        <v>14419</v>
      </c>
      <c r="F12" s="28">
        <v>15595</v>
      </c>
      <c r="G12" s="28">
        <v>16207</v>
      </c>
      <c r="H12" s="28">
        <v>15739</v>
      </c>
      <c r="I12" s="28">
        <v>15912</v>
      </c>
      <c r="J12" s="28">
        <v>15642</v>
      </c>
      <c r="K12" s="28">
        <v>16800</v>
      </c>
      <c r="L12" s="28">
        <v>16650</v>
      </c>
      <c r="M12" s="28">
        <v>15564</v>
      </c>
      <c r="N12" s="28">
        <v>15293</v>
      </c>
      <c r="O12" s="57">
        <f t="shared" si="0"/>
        <v>-1.7411976355692624E-2</v>
      </c>
      <c r="P12" s="55">
        <f t="shared" si="1"/>
        <v>0.24851008245571066</v>
      </c>
    </row>
    <row r="13" spans="1:16" x14ac:dyDescent="0.25">
      <c r="A13" s="4" t="s">
        <v>102</v>
      </c>
      <c r="B13" s="22" t="s">
        <v>10</v>
      </c>
      <c r="C13" s="26">
        <v>130</v>
      </c>
      <c r="D13" s="26">
        <v>102</v>
      </c>
      <c r="E13" s="26">
        <v>101</v>
      </c>
      <c r="F13" s="26">
        <v>136</v>
      </c>
      <c r="G13" s="26">
        <v>158</v>
      </c>
      <c r="H13" s="26">
        <v>162</v>
      </c>
      <c r="I13" s="26">
        <v>87</v>
      </c>
      <c r="J13" s="26">
        <v>103</v>
      </c>
      <c r="K13" s="26">
        <v>110</v>
      </c>
      <c r="L13" s="26">
        <v>92</v>
      </c>
      <c r="M13" s="26">
        <v>114</v>
      </c>
      <c r="N13" s="26">
        <v>158</v>
      </c>
      <c r="O13" s="59">
        <f t="shared" si="0"/>
        <v>0.38596491228070173</v>
      </c>
      <c r="P13" s="55">
        <f t="shared" si="1"/>
        <v>0.5490196078431373</v>
      </c>
    </row>
    <row r="14" spans="1:16" x14ac:dyDescent="0.25">
      <c r="A14" s="4"/>
      <c r="B14" s="22" t="s">
        <v>104</v>
      </c>
      <c r="C14" s="26">
        <v>6461</v>
      </c>
      <c r="D14" s="26">
        <v>6934</v>
      </c>
      <c r="E14" s="26">
        <v>7441</v>
      </c>
      <c r="F14" s="26">
        <v>7695</v>
      </c>
      <c r="G14" s="26">
        <v>7828</v>
      </c>
      <c r="H14" s="26">
        <v>9124</v>
      </c>
      <c r="I14" s="26">
        <v>9956</v>
      </c>
      <c r="J14" s="26">
        <v>10293</v>
      </c>
      <c r="K14" s="26">
        <v>10170</v>
      </c>
      <c r="L14" s="26">
        <v>9882</v>
      </c>
      <c r="M14" s="26">
        <v>9323</v>
      </c>
      <c r="N14" s="26">
        <v>9144</v>
      </c>
      <c r="O14" s="54">
        <f t="shared" si="0"/>
        <v>-1.9199828381422288E-2</v>
      </c>
      <c r="P14" s="56">
        <f t="shared" si="1"/>
        <v>0.31871935390827805</v>
      </c>
    </row>
    <row r="15" spans="1:16" x14ac:dyDescent="0.25">
      <c r="A15" s="4"/>
      <c r="B15" s="22" t="s">
        <v>13</v>
      </c>
      <c r="C15" s="26">
        <v>350</v>
      </c>
      <c r="D15" s="26">
        <v>455</v>
      </c>
      <c r="E15" s="26">
        <v>421</v>
      </c>
      <c r="F15" s="26">
        <v>451</v>
      </c>
      <c r="G15" s="26">
        <v>578</v>
      </c>
      <c r="H15" s="26">
        <v>451</v>
      </c>
      <c r="I15" s="26">
        <v>628</v>
      </c>
      <c r="J15" s="26">
        <v>706</v>
      </c>
      <c r="K15" s="26">
        <v>660</v>
      </c>
      <c r="L15" s="26">
        <v>644</v>
      </c>
      <c r="M15" s="26">
        <v>740</v>
      </c>
      <c r="N15" s="26">
        <v>714</v>
      </c>
      <c r="O15" s="54">
        <f t="shared" si="0"/>
        <v>-3.5135135135135137E-2</v>
      </c>
      <c r="P15" s="56">
        <f t="shared" si="1"/>
        <v>0.56923076923076921</v>
      </c>
    </row>
    <row r="16" spans="1:16" x14ac:dyDescent="0.25">
      <c r="A16" s="5"/>
      <c r="B16" s="24" t="s">
        <v>5</v>
      </c>
      <c r="C16" s="28">
        <f>SUM(C13:C15)</f>
        <v>6941</v>
      </c>
      <c r="D16" s="28">
        <f t="shared" ref="D16:K16" si="3">SUM(D13:D15)</f>
        <v>7491</v>
      </c>
      <c r="E16" s="28">
        <f t="shared" si="3"/>
        <v>7963</v>
      </c>
      <c r="F16" s="28">
        <f t="shared" si="3"/>
        <v>8282</v>
      </c>
      <c r="G16" s="28">
        <f t="shared" si="3"/>
        <v>8564</v>
      </c>
      <c r="H16" s="28">
        <f t="shared" si="3"/>
        <v>9737</v>
      </c>
      <c r="I16" s="28">
        <f t="shared" si="3"/>
        <v>10671</v>
      </c>
      <c r="J16" s="28">
        <f t="shared" si="3"/>
        <v>11102</v>
      </c>
      <c r="K16" s="28">
        <f t="shared" si="3"/>
        <v>10940</v>
      </c>
      <c r="L16" s="28">
        <v>10618</v>
      </c>
      <c r="M16" s="28">
        <v>10177</v>
      </c>
      <c r="N16" s="28">
        <v>10016</v>
      </c>
      <c r="O16" s="57">
        <f t="shared" si="0"/>
        <v>-1.5819986243490222E-2</v>
      </c>
      <c r="P16" s="58">
        <f t="shared" si="1"/>
        <v>0.33707115204912563</v>
      </c>
    </row>
    <row r="17" spans="1:16" x14ac:dyDescent="0.25">
      <c r="A17" s="7" t="s">
        <v>139</v>
      </c>
      <c r="B17" s="38" t="s">
        <v>135</v>
      </c>
      <c r="C17" s="34">
        <v>108</v>
      </c>
      <c r="D17" s="34">
        <v>142</v>
      </c>
      <c r="E17" s="34">
        <v>230</v>
      </c>
      <c r="F17" s="34">
        <v>180</v>
      </c>
      <c r="G17" s="34">
        <v>196</v>
      </c>
      <c r="H17" s="34">
        <v>160</v>
      </c>
      <c r="I17" s="34">
        <v>118</v>
      </c>
      <c r="J17" s="34">
        <v>76</v>
      </c>
      <c r="K17" s="28">
        <v>116</v>
      </c>
      <c r="L17" s="28">
        <v>56</v>
      </c>
      <c r="M17" s="28">
        <v>106</v>
      </c>
      <c r="N17" s="28">
        <v>32</v>
      </c>
      <c r="O17" s="57">
        <f t="shared" si="0"/>
        <v>-0.69811320754716977</v>
      </c>
      <c r="P17" s="55">
        <f t="shared" si="1"/>
        <v>-0.77464788732394363</v>
      </c>
    </row>
    <row r="18" spans="1:16" ht="15.6" customHeight="1" x14ac:dyDescent="0.25">
      <c r="A18" s="79" t="s">
        <v>198</v>
      </c>
      <c r="B18" s="22" t="s">
        <v>41</v>
      </c>
      <c r="C18" s="26">
        <v>2126</v>
      </c>
      <c r="D18" s="26">
        <v>2068</v>
      </c>
      <c r="E18" s="26">
        <v>2004</v>
      </c>
      <c r="F18" s="26">
        <v>1736</v>
      </c>
      <c r="G18" s="26">
        <v>1780</v>
      </c>
      <c r="H18" s="26">
        <v>2124</v>
      </c>
      <c r="I18" s="26">
        <v>2276</v>
      </c>
      <c r="J18" s="26">
        <v>2120</v>
      </c>
      <c r="K18" s="26">
        <v>2144</v>
      </c>
      <c r="L18" s="26">
        <v>2020</v>
      </c>
      <c r="M18" s="26">
        <v>1762</v>
      </c>
      <c r="N18" s="26">
        <v>1536</v>
      </c>
      <c r="O18" s="59">
        <f t="shared" si="0"/>
        <v>-0.1282633371169126</v>
      </c>
      <c r="P18" s="55">
        <f t="shared" si="1"/>
        <v>-0.2572533849129594</v>
      </c>
    </row>
    <row r="19" spans="1:16" x14ac:dyDescent="0.25">
      <c r="A19" s="80"/>
      <c r="B19" s="22" t="s">
        <v>118</v>
      </c>
      <c r="C19" s="26">
        <v>11328</v>
      </c>
      <c r="D19" s="26">
        <v>11703</v>
      </c>
      <c r="E19" s="26">
        <v>0</v>
      </c>
      <c r="F19" s="26">
        <v>0</v>
      </c>
      <c r="G19" s="26" t="s">
        <v>180</v>
      </c>
      <c r="H19" s="26">
        <v>0</v>
      </c>
      <c r="I19" s="26">
        <v>0</v>
      </c>
      <c r="J19" s="26">
        <v>0</v>
      </c>
      <c r="K19" s="26">
        <v>0</v>
      </c>
      <c r="L19" s="26"/>
      <c r="M19" s="26"/>
      <c r="N19" s="26"/>
      <c r="O19" s="54" t="str">
        <f t="shared" si="0"/>
        <v>N/A</v>
      </c>
      <c r="P19" s="56">
        <f t="shared" si="1"/>
        <v>-1</v>
      </c>
    </row>
    <row r="20" spans="1:16" x14ac:dyDescent="0.25">
      <c r="A20" s="80"/>
      <c r="B20" s="22" t="s">
        <v>196</v>
      </c>
      <c r="C20" s="26">
        <v>7233</v>
      </c>
      <c r="D20" s="26">
        <v>7275</v>
      </c>
      <c r="E20" s="26">
        <v>7103</v>
      </c>
      <c r="F20" s="26">
        <v>6890</v>
      </c>
      <c r="G20" s="26">
        <v>6941</v>
      </c>
      <c r="H20" s="26">
        <v>7180</v>
      </c>
      <c r="I20" s="26">
        <v>6765</v>
      </c>
      <c r="J20" s="26">
        <v>7273</v>
      </c>
      <c r="K20" s="26">
        <v>6560</v>
      </c>
      <c r="L20" s="26">
        <v>6764</v>
      </c>
      <c r="M20" s="26">
        <v>6961</v>
      </c>
      <c r="N20" s="26">
        <v>6824</v>
      </c>
      <c r="O20" s="54">
        <f t="shared" si="0"/>
        <v>-1.9681080304553945E-2</v>
      </c>
      <c r="P20" s="56">
        <f t="shared" si="1"/>
        <v>-6.1993127147766322E-2</v>
      </c>
    </row>
    <row r="21" spans="1:16" x14ac:dyDescent="0.25">
      <c r="A21" s="5"/>
      <c r="B21" s="24" t="s">
        <v>5</v>
      </c>
      <c r="C21" s="28">
        <f>SUM(C18:C20)</f>
        <v>20687</v>
      </c>
      <c r="D21" s="28">
        <f t="shared" ref="D21" si="4">SUM(D18:D20)</f>
        <v>21046</v>
      </c>
      <c r="E21" s="28">
        <f t="shared" ref="E21:J21" si="5">SUM(E18:E20)</f>
        <v>9107</v>
      </c>
      <c r="F21" s="28">
        <f t="shared" si="5"/>
        <v>8626</v>
      </c>
      <c r="G21" s="28">
        <f t="shared" si="5"/>
        <v>8721</v>
      </c>
      <c r="H21" s="28">
        <f t="shared" si="5"/>
        <v>9304</v>
      </c>
      <c r="I21" s="28">
        <f t="shared" si="5"/>
        <v>9041</v>
      </c>
      <c r="J21" s="28">
        <f t="shared" si="5"/>
        <v>9393</v>
      </c>
      <c r="K21" s="28">
        <v>8704</v>
      </c>
      <c r="L21" s="28">
        <v>8784</v>
      </c>
      <c r="M21" s="28">
        <v>8723</v>
      </c>
      <c r="N21" s="28">
        <v>8360</v>
      </c>
      <c r="O21" s="57">
        <f t="shared" si="0"/>
        <v>-4.1614123581336697E-2</v>
      </c>
      <c r="P21" s="58">
        <f t="shared" si="1"/>
        <v>-0.60277487408533692</v>
      </c>
    </row>
    <row r="22" spans="1:16" x14ac:dyDescent="0.25">
      <c r="A22" s="4" t="s">
        <v>97</v>
      </c>
      <c r="B22" s="22" t="s">
        <v>11</v>
      </c>
      <c r="C22" s="26">
        <v>172</v>
      </c>
      <c r="D22" s="26">
        <v>660</v>
      </c>
      <c r="E22" s="26">
        <v>624</v>
      </c>
      <c r="F22" s="26">
        <v>1100</v>
      </c>
      <c r="G22" s="26">
        <v>1272</v>
      </c>
      <c r="H22" s="26">
        <v>1292</v>
      </c>
      <c r="I22" s="26">
        <v>1764</v>
      </c>
      <c r="J22" s="26">
        <v>1768</v>
      </c>
      <c r="K22" s="26">
        <v>1660</v>
      </c>
      <c r="L22" s="26">
        <v>1888</v>
      </c>
      <c r="M22" s="26">
        <v>2061</v>
      </c>
      <c r="N22" s="26">
        <v>2177</v>
      </c>
      <c r="O22" s="59">
        <f t="shared" si="0"/>
        <v>5.6283357593401265E-2</v>
      </c>
      <c r="P22" s="55">
        <f t="shared" si="1"/>
        <v>2.2984848484848484</v>
      </c>
    </row>
    <row r="23" spans="1:16" x14ac:dyDescent="0.25">
      <c r="A23" s="4"/>
      <c r="B23" s="22" t="s">
        <v>202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v>532</v>
      </c>
      <c r="N23" s="26">
        <v>480</v>
      </c>
      <c r="O23" s="54">
        <f t="shared" si="0"/>
        <v>-9.7744360902255634E-2</v>
      </c>
      <c r="P23" s="56" t="str">
        <f t="shared" si="1"/>
        <v>N/A</v>
      </c>
    </row>
    <row r="24" spans="1:16" x14ac:dyDescent="0.25">
      <c r="A24" s="4"/>
      <c r="B24" s="22" t="s">
        <v>12</v>
      </c>
      <c r="C24" s="26">
        <v>7886</v>
      </c>
      <c r="D24" s="26">
        <v>8490</v>
      </c>
      <c r="E24" s="26">
        <v>8302</v>
      </c>
      <c r="F24" s="26">
        <v>7756</v>
      </c>
      <c r="G24" s="26">
        <v>8224</v>
      </c>
      <c r="H24" s="26">
        <v>7904</v>
      </c>
      <c r="I24" s="26">
        <v>7718</v>
      </c>
      <c r="J24" s="26">
        <v>6912</v>
      </c>
      <c r="K24" s="26">
        <v>7240</v>
      </c>
      <c r="L24" s="26">
        <v>6512</v>
      </c>
      <c r="M24" s="26">
        <v>5522</v>
      </c>
      <c r="N24" s="26">
        <v>5120</v>
      </c>
      <c r="O24" s="54">
        <f t="shared" si="0"/>
        <v>-7.2799710249909458E-2</v>
      </c>
      <c r="P24" s="56">
        <f t="shared" si="1"/>
        <v>-0.39693757361601884</v>
      </c>
    </row>
    <row r="25" spans="1:16" x14ac:dyDescent="0.25">
      <c r="A25" s="4"/>
      <c r="B25" s="22" t="s">
        <v>5</v>
      </c>
      <c r="C25" s="26">
        <f>SUM(C22:C24)</f>
        <v>8058</v>
      </c>
      <c r="D25" s="26">
        <f t="shared" ref="D25:K25" si="6">SUM(D22:D24)</f>
        <v>9150</v>
      </c>
      <c r="E25" s="26">
        <f t="shared" si="6"/>
        <v>8926</v>
      </c>
      <c r="F25" s="26">
        <f t="shared" si="6"/>
        <v>8856</v>
      </c>
      <c r="G25" s="26">
        <f t="shared" si="6"/>
        <v>9496</v>
      </c>
      <c r="H25" s="26">
        <f t="shared" si="6"/>
        <v>9196</v>
      </c>
      <c r="I25" s="26">
        <f t="shared" si="6"/>
        <v>9482</v>
      </c>
      <c r="J25" s="26">
        <f t="shared" si="6"/>
        <v>8680</v>
      </c>
      <c r="K25" s="26">
        <f t="shared" si="6"/>
        <v>8900</v>
      </c>
      <c r="L25" s="26">
        <v>8400</v>
      </c>
      <c r="M25" s="26">
        <v>8115</v>
      </c>
      <c r="N25" s="26">
        <v>7777</v>
      </c>
      <c r="O25" s="54">
        <f t="shared" si="0"/>
        <v>-4.1651263093037585E-2</v>
      </c>
      <c r="P25" s="56">
        <f t="shared" si="1"/>
        <v>-0.15005464480874317</v>
      </c>
    </row>
    <row r="26" spans="1:16" ht="15.75" customHeight="1" x14ac:dyDescent="0.25">
      <c r="A26" s="7" t="s">
        <v>107</v>
      </c>
      <c r="B26" s="38" t="s">
        <v>108</v>
      </c>
      <c r="C26" s="34">
        <v>6200</v>
      </c>
      <c r="D26" s="34">
        <v>6538</v>
      </c>
      <c r="E26" s="34">
        <v>6540</v>
      </c>
      <c r="F26" s="34">
        <v>5918</v>
      </c>
      <c r="G26" s="34">
        <v>5634</v>
      </c>
      <c r="H26" s="34">
        <v>5630</v>
      </c>
      <c r="I26" s="34">
        <v>5482</v>
      </c>
      <c r="J26" s="34">
        <v>4814</v>
      </c>
      <c r="K26" s="34">
        <v>4432</v>
      </c>
      <c r="L26" s="34">
        <v>3928</v>
      </c>
      <c r="M26" s="34">
        <v>3564</v>
      </c>
      <c r="N26" s="34">
        <v>3316</v>
      </c>
      <c r="O26" s="60">
        <f t="shared" si="0"/>
        <v>-6.9584736251402921E-2</v>
      </c>
      <c r="P26" s="61">
        <f t="shared" si="1"/>
        <v>-0.49281125726521874</v>
      </c>
    </row>
    <row r="27" spans="1:16" x14ac:dyDescent="0.25">
      <c r="A27" s="16" t="s">
        <v>15</v>
      </c>
      <c r="B27" s="25" t="s">
        <v>16</v>
      </c>
      <c r="C27" s="29">
        <v>4956</v>
      </c>
      <c r="D27" s="29">
        <v>4118</v>
      </c>
      <c r="E27" s="29">
        <v>3393</v>
      </c>
      <c r="F27" s="29">
        <v>2890</v>
      </c>
      <c r="G27" s="29">
        <v>2182</v>
      </c>
      <c r="H27" s="29">
        <v>2072</v>
      </c>
      <c r="I27" s="29">
        <v>1567</v>
      </c>
      <c r="J27" s="29">
        <v>1157</v>
      </c>
      <c r="K27" s="29">
        <v>913</v>
      </c>
      <c r="L27" s="29">
        <v>1036</v>
      </c>
      <c r="M27" s="29">
        <v>874</v>
      </c>
      <c r="N27" s="29">
        <v>928</v>
      </c>
      <c r="O27" s="59">
        <f t="shared" si="0"/>
        <v>6.1784897025171627E-2</v>
      </c>
      <c r="P27" s="55">
        <f t="shared" si="1"/>
        <v>-0.77464788732394363</v>
      </c>
    </row>
    <row r="28" spans="1:16" x14ac:dyDescent="0.25">
      <c r="A28" s="4"/>
      <c r="B28" s="22" t="s">
        <v>14</v>
      </c>
      <c r="C28" s="26">
        <v>100</v>
      </c>
      <c r="D28" s="26">
        <v>288</v>
      </c>
      <c r="E28" s="26">
        <v>336</v>
      </c>
      <c r="F28" s="26">
        <v>572</v>
      </c>
      <c r="G28" s="26">
        <v>400</v>
      </c>
      <c r="H28" s="26">
        <v>468</v>
      </c>
      <c r="I28" s="26">
        <v>308</v>
      </c>
      <c r="J28" s="26">
        <v>356</v>
      </c>
      <c r="K28" s="26">
        <v>364</v>
      </c>
      <c r="L28" s="26">
        <v>292</v>
      </c>
      <c r="M28" s="26">
        <v>300</v>
      </c>
      <c r="N28" s="26">
        <v>316</v>
      </c>
      <c r="O28" s="54">
        <f t="shared" si="0"/>
        <v>5.3333333333333337E-2</v>
      </c>
      <c r="P28" s="56">
        <f t="shared" si="1"/>
        <v>9.7222222222222224E-2</v>
      </c>
    </row>
    <row r="29" spans="1:16" x14ac:dyDescent="0.25">
      <c r="A29" s="5"/>
      <c r="B29" s="24" t="s">
        <v>5</v>
      </c>
      <c r="C29" s="28">
        <f>SUM(C27:C28)</f>
        <v>5056</v>
      </c>
      <c r="D29" s="28">
        <f t="shared" ref="D29:K29" si="7">SUM(D27:D28)</f>
        <v>4406</v>
      </c>
      <c r="E29" s="28">
        <f t="shared" si="7"/>
        <v>3729</v>
      </c>
      <c r="F29" s="28">
        <f t="shared" si="7"/>
        <v>3462</v>
      </c>
      <c r="G29" s="28">
        <f t="shared" si="7"/>
        <v>2582</v>
      </c>
      <c r="H29" s="28">
        <f t="shared" si="7"/>
        <v>2540</v>
      </c>
      <c r="I29" s="28">
        <f t="shared" si="7"/>
        <v>1875</v>
      </c>
      <c r="J29" s="28">
        <f t="shared" si="7"/>
        <v>1513</v>
      </c>
      <c r="K29" s="28">
        <f t="shared" si="7"/>
        <v>1277</v>
      </c>
      <c r="L29" s="28">
        <v>1328</v>
      </c>
      <c r="M29" s="28">
        <v>1174</v>
      </c>
      <c r="N29" s="28">
        <v>1244</v>
      </c>
      <c r="O29" s="57">
        <f t="shared" si="0"/>
        <v>5.9625212947189095E-2</v>
      </c>
      <c r="P29" s="58">
        <f t="shared" si="1"/>
        <v>-0.7176577394462097</v>
      </c>
    </row>
    <row r="30" spans="1:16" x14ac:dyDescent="0.25">
      <c r="A30" s="5" t="s">
        <v>140</v>
      </c>
      <c r="B30" s="24" t="s">
        <v>137</v>
      </c>
      <c r="C30" s="28">
        <v>98</v>
      </c>
      <c r="D30" s="28">
        <v>56</v>
      </c>
      <c r="E30" s="28">
        <v>68</v>
      </c>
      <c r="F30" s="28">
        <v>68</v>
      </c>
      <c r="G30" s="28">
        <v>116</v>
      </c>
      <c r="H30" s="28">
        <v>108</v>
      </c>
      <c r="I30" s="28">
        <v>140</v>
      </c>
      <c r="J30" s="28">
        <v>212</v>
      </c>
      <c r="K30" s="28">
        <v>234</v>
      </c>
      <c r="L30" s="28">
        <v>182</v>
      </c>
      <c r="M30" s="28">
        <v>143</v>
      </c>
      <c r="N30" s="28">
        <v>200</v>
      </c>
      <c r="O30" s="57">
        <f t="shared" si="0"/>
        <v>0.39860139860139859</v>
      </c>
      <c r="P30" s="55">
        <f t="shared" si="1"/>
        <v>2.5714285714285716</v>
      </c>
    </row>
    <row r="31" spans="1:16" x14ac:dyDescent="0.25">
      <c r="A31" s="4" t="s">
        <v>17</v>
      </c>
      <c r="B31" s="22" t="s">
        <v>18</v>
      </c>
      <c r="C31" s="26">
        <v>1436</v>
      </c>
      <c r="D31" s="26">
        <v>1700</v>
      </c>
      <c r="E31" s="26">
        <v>1756</v>
      </c>
      <c r="F31" s="26">
        <v>1940</v>
      </c>
      <c r="G31" s="26">
        <v>1536</v>
      </c>
      <c r="H31" s="26">
        <v>1372</v>
      </c>
      <c r="I31" s="26">
        <v>1756</v>
      </c>
      <c r="J31" s="26">
        <v>1684</v>
      </c>
      <c r="K31" s="26">
        <v>1280</v>
      </c>
      <c r="L31" s="26">
        <v>1760</v>
      </c>
      <c r="M31" s="26">
        <v>1812</v>
      </c>
      <c r="N31" s="26">
        <v>1492</v>
      </c>
      <c r="O31" s="59">
        <f t="shared" si="0"/>
        <v>-0.17660044150110377</v>
      </c>
      <c r="P31" s="55">
        <f t="shared" si="1"/>
        <v>-0.12235294117647059</v>
      </c>
    </row>
    <row r="32" spans="1:16" x14ac:dyDescent="0.25">
      <c r="A32" s="4" t="s">
        <v>0</v>
      </c>
      <c r="B32" s="22" t="s">
        <v>19</v>
      </c>
      <c r="C32" s="26">
        <v>996</v>
      </c>
      <c r="D32" s="26">
        <v>852</v>
      </c>
      <c r="E32" s="26">
        <v>732</v>
      </c>
      <c r="F32" s="26">
        <v>976</v>
      </c>
      <c r="G32" s="26">
        <v>788</v>
      </c>
      <c r="H32" s="26">
        <v>832</v>
      </c>
      <c r="I32" s="26">
        <v>744</v>
      </c>
      <c r="J32" s="26">
        <v>624</v>
      </c>
      <c r="K32" s="26">
        <v>768</v>
      </c>
      <c r="L32" s="26">
        <v>692</v>
      </c>
      <c r="M32" s="26">
        <v>516</v>
      </c>
      <c r="N32" s="26">
        <v>608</v>
      </c>
      <c r="O32" s="54">
        <f t="shared" si="0"/>
        <v>0.17829457364341086</v>
      </c>
      <c r="P32" s="56">
        <f t="shared" si="1"/>
        <v>-0.28638497652582162</v>
      </c>
    </row>
    <row r="33" spans="1:16" x14ac:dyDescent="0.25">
      <c r="A33" s="4"/>
      <c r="B33" s="22" t="s">
        <v>132</v>
      </c>
      <c r="C33" s="26">
        <v>32</v>
      </c>
      <c r="D33" s="26">
        <v>36</v>
      </c>
      <c r="E33" s="26">
        <v>36</v>
      </c>
      <c r="F33" s="26">
        <v>36</v>
      </c>
      <c r="G33" s="26">
        <v>32</v>
      </c>
      <c r="H33" s="26">
        <v>32</v>
      </c>
      <c r="I33" s="26">
        <v>84</v>
      </c>
      <c r="J33" s="26">
        <v>20</v>
      </c>
      <c r="K33" s="26">
        <v>28</v>
      </c>
      <c r="L33" s="26">
        <v>8</v>
      </c>
      <c r="M33" s="26">
        <v>0</v>
      </c>
      <c r="N33" s="26">
        <v>12</v>
      </c>
      <c r="O33" s="54" t="str">
        <f t="shared" si="0"/>
        <v>N/A</v>
      </c>
      <c r="P33" s="56">
        <f t="shared" si="1"/>
        <v>-0.66666666666666663</v>
      </c>
    </row>
    <row r="34" spans="1:16" x14ac:dyDescent="0.25">
      <c r="A34" s="5"/>
      <c r="B34" s="24" t="s">
        <v>5</v>
      </c>
      <c r="C34" s="28">
        <f>SUM(C31:C33)</f>
        <v>2464</v>
      </c>
      <c r="D34" s="28">
        <f t="shared" ref="D34:K34" si="8">SUM(D31:D33)</f>
        <v>2588</v>
      </c>
      <c r="E34" s="28">
        <f t="shared" si="8"/>
        <v>2524</v>
      </c>
      <c r="F34" s="28">
        <f t="shared" si="8"/>
        <v>2952</v>
      </c>
      <c r="G34" s="28">
        <f t="shared" si="8"/>
        <v>2356</v>
      </c>
      <c r="H34" s="28">
        <f t="shared" si="8"/>
        <v>2236</v>
      </c>
      <c r="I34" s="28">
        <f t="shared" si="8"/>
        <v>2584</v>
      </c>
      <c r="J34" s="28">
        <f t="shared" si="8"/>
        <v>2328</v>
      </c>
      <c r="K34" s="28">
        <f t="shared" si="8"/>
        <v>2076</v>
      </c>
      <c r="L34" s="28">
        <v>2460</v>
      </c>
      <c r="M34" s="28">
        <v>2328</v>
      </c>
      <c r="N34" s="28">
        <v>2112</v>
      </c>
      <c r="O34" s="57">
        <f t="shared" si="0"/>
        <v>-9.2783505154639179E-2</v>
      </c>
      <c r="P34" s="58">
        <f t="shared" si="1"/>
        <v>-0.18392581143740341</v>
      </c>
    </row>
    <row r="35" spans="1:16" x14ac:dyDescent="0.25">
      <c r="A35" s="4" t="s">
        <v>99</v>
      </c>
      <c r="B35" s="22" t="s">
        <v>193</v>
      </c>
      <c r="C35" s="26"/>
      <c r="D35" s="26"/>
      <c r="E35" s="26"/>
      <c r="F35" s="26"/>
      <c r="G35" s="26"/>
      <c r="H35" s="26"/>
      <c r="I35" s="26"/>
      <c r="J35" s="26"/>
      <c r="K35" s="26">
        <v>9</v>
      </c>
      <c r="L35" s="26">
        <v>23</v>
      </c>
      <c r="M35" s="26">
        <v>16</v>
      </c>
      <c r="N35" s="26">
        <v>28</v>
      </c>
      <c r="O35" s="59">
        <f t="shared" si="0"/>
        <v>0.75</v>
      </c>
      <c r="P35" s="55" t="str">
        <f t="shared" si="1"/>
        <v>N/A</v>
      </c>
    </row>
    <row r="36" spans="1:16" x14ac:dyDescent="0.25">
      <c r="A36" s="4"/>
      <c r="B36" s="22" t="s">
        <v>20</v>
      </c>
      <c r="C36" s="26">
        <v>882</v>
      </c>
      <c r="D36" s="26">
        <v>1005</v>
      </c>
      <c r="E36" s="26">
        <v>914</v>
      </c>
      <c r="F36" s="26">
        <v>989</v>
      </c>
      <c r="G36" s="26">
        <v>1080</v>
      </c>
      <c r="H36" s="26">
        <v>1123</v>
      </c>
      <c r="I36" s="26">
        <v>1514</v>
      </c>
      <c r="J36" s="26">
        <v>1353</v>
      </c>
      <c r="K36" s="26">
        <v>1684</v>
      </c>
      <c r="L36" s="26">
        <v>1808</v>
      </c>
      <c r="M36" s="26">
        <v>1882</v>
      </c>
      <c r="N36" s="26">
        <v>1873</v>
      </c>
      <c r="O36" s="54">
        <f t="shared" si="0"/>
        <v>-4.7821466524973436E-3</v>
      </c>
      <c r="P36" s="56">
        <f t="shared" si="1"/>
        <v>0.86368159203980099</v>
      </c>
    </row>
    <row r="37" spans="1:16" x14ac:dyDescent="0.25">
      <c r="A37" s="4"/>
      <c r="B37" s="22" t="s">
        <v>133</v>
      </c>
      <c r="C37" s="26">
        <v>28</v>
      </c>
      <c r="D37" s="26">
        <v>0</v>
      </c>
      <c r="E37" s="26">
        <v>40</v>
      </c>
      <c r="F37" s="26">
        <v>32</v>
      </c>
      <c r="G37" s="27" t="s">
        <v>179</v>
      </c>
      <c r="H37" s="27">
        <v>48</v>
      </c>
      <c r="I37" s="27">
        <v>24</v>
      </c>
      <c r="J37" s="27">
        <v>16</v>
      </c>
      <c r="K37" s="27">
        <v>0</v>
      </c>
      <c r="L37" s="27">
        <v>32</v>
      </c>
      <c r="M37" s="27"/>
      <c r="N37" s="27">
        <v>40</v>
      </c>
      <c r="O37" s="54" t="str">
        <f t="shared" si="0"/>
        <v>N/A</v>
      </c>
      <c r="P37" s="56" t="str">
        <f t="shared" si="1"/>
        <v>N/A</v>
      </c>
    </row>
    <row r="38" spans="1:16" x14ac:dyDescent="0.25">
      <c r="A38" s="4"/>
      <c r="B38" s="22" t="s">
        <v>21</v>
      </c>
      <c r="C38" s="26">
        <v>626</v>
      </c>
      <c r="D38" s="26">
        <v>420</v>
      </c>
      <c r="E38" s="26">
        <v>542</v>
      </c>
      <c r="F38" s="26">
        <v>678</v>
      </c>
      <c r="G38" s="26">
        <v>554</v>
      </c>
      <c r="H38" s="26">
        <v>482</v>
      </c>
      <c r="I38" s="26">
        <v>466</v>
      </c>
      <c r="J38" s="26">
        <v>378</v>
      </c>
      <c r="K38" s="26">
        <v>544</v>
      </c>
      <c r="L38" s="26">
        <v>644</v>
      </c>
      <c r="M38" s="26">
        <v>574</v>
      </c>
      <c r="N38" s="26">
        <v>556</v>
      </c>
      <c r="O38" s="54">
        <f t="shared" si="0"/>
        <v>-3.1358885017421602E-2</v>
      </c>
      <c r="P38" s="56">
        <f t="shared" si="1"/>
        <v>0.32380952380952382</v>
      </c>
    </row>
    <row r="39" spans="1:16" x14ac:dyDescent="0.25">
      <c r="A39" s="4"/>
      <c r="B39" s="22" t="s">
        <v>109</v>
      </c>
      <c r="C39" s="26">
        <v>9596.0000000000055</v>
      </c>
      <c r="D39" s="26">
        <v>9200</v>
      </c>
      <c r="E39" s="26">
        <v>9232</v>
      </c>
      <c r="F39" s="26">
        <v>9632</v>
      </c>
      <c r="G39" s="26">
        <v>9796</v>
      </c>
      <c r="H39" s="26">
        <v>9806</v>
      </c>
      <c r="I39" s="26">
        <v>10680</v>
      </c>
      <c r="J39" s="26">
        <v>11222</v>
      </c>
      <c r="K39" s="26">
        <v>12004</v>
      </c>
      <c r="L39" s="26">
        <v>11848</v>
      </c>
      <c r="M39" s="26">
        <v>11756</v>
      </c>
      <c r="N39" s="26">
        <v>12118</v>
      </c>
      <c r="O39" s="54">
        <f t="shared" si="0"/>
        <v>3.0792786662129975E-2</v>
      </c>
      <c r="P39" s="56">
        <f t="shared" si="1"/>
        <v>0.31717391304347825</v>
      </c>
    </row>
    <row r="40" spans="1:16" x14ac:dyDescent="0.25">
      <c r="A40" s="4"/>
      <c r="B40" s="22" t="s">
        <v>22</v>
      </c>
      <c r="C40" s="26">
        <v>32</v>
      </c>
      <c r="D40" s="26">
        <v>12</v>
      </c>
      <c r="E40" s="26">
        <v>20</v>
      </c>
      <c r="F40" s="26">
        <v>24</v>
      </c>
      <c r="G40" s="26">
        <v>12</v>
      </c>
      <c r="H40" s="26">
        <v>16</v>
      </c>
      <c r="I40" s="26">
        <v>16</v>
      </c>
      <c r="J40" s="26">
        <v>8</v>
      </c>
      <c r="K40" s="26">
        <v>4</v>
      </c>
      <c r="L40" s="26">
        <v>8</v>
      </c>
      <c r="M40" s="26">
        <v>4</v>
      </c>
      <c r="N40" s="26">
        <v>4</v>
      </c>
      <c r="O40" s="54">
        <f t="shared" si="0"/>
        <v>0</v>
      </c>
      <c r="P40" s="56">
        <f t="shared" si="1"/>
        <v>-0.66666666666666663</v>
      </c>
    </row>
    <row r="41" spans="1:16" x14ac:dyDescent="0.25">
      <c r="A41" s="4"/>
      <c r="B41" s="22" t="s">
        <v>23</v>
      </c>
      <c r="C41" s="26">
        <v>1760</v>
      </c>
      <c r="D41" s="26">
        <v>1720</v>
      </c>
      <c r="E41" s="26">
        <v>1824</v>
      </c>
      <c r="F41" s="26">
        <v>2064</v>
      </c>
      <c r="G41" s="26">
        <v>2148</v>
      </c>
      <c r="H41" s="26">
        <v>2316</v>
      </c>
      <c r="I41" s="26">
        <v>2168</v>
      </c>
      <c r="J41" s="26">
        <v>2272</v>
      </c>
      <c r="K41" s="26">
        <v>2052</v>
      </c>
      <c r="L41" s="26">
        <v>2237</v>
      </c>
      <c r="M41" s="26">
        <v>2228</v>
      </c>
      <c r="N41" s="26">
        <v>1936</v>
      </c>
      <c r="O41" s="54">
        <f t="shared" si="0"/>
        <v>-0.1310592459605027</v>
      </c>
      <c r="P41" s="56">
        <f t="shared" si="1"/>
        <v>0.12558139534883722</v>
      </c>
    </row>
    <row r="42" spans="1:16" x14ac:dyDescent="0.25">
      <c r="A42" s="5"/>
      <c r="B42" s="24" t="s">
        <v>5</v>
      </c>
      <c r="C42" s="28">
        <f>SUM(C35:C41)</f>
        <v>12924.000000000005</v>
      </c>
      <c r="D42" s="28">
        <f t="shared" ref="D42:K42" si="9">SUM(D35:D41)</f>
        <v>12357</v>
      </c>
      <c r="E42" s="28">
        <f t="shared" si="9"/>
        <v>12572</v>
      </c>
      <c r="F42" s="28">
        <f t="shared" si="9"/>
        <v>13419</v>
      </c>
      <c r="G42" s="28">
        <f t="shared" si="9"/>
        <v>13590</v>
      </c>
      <c r="H42" s="28">
        <f t="shared" si="9"/>
        <v>13791</v>
      </c>
      <c r="I42" s="28">
        <f t="shared" si="9"/>
        <v>14868</v>
      </c>
      <c r="J42" s="28">
        <f t="shared" si="9"/>
        <v>15249</v>
      </c>
      <c r="K42" s="28">
        <f t="shared" si="9"/>
        <v>16297</v>
      </c>
      <c r="L42" s="28">
        <v>16600</v>
      </c>
      <c r="M42" s="28">
        <v>16460</v>
      </c>
      <c r="N42" s="28">
        <v>16555</v>
      </c>
      <c r="O42" s="57">
        <f t="shared" si="0"/>
        <v>5.7715674362089917E-3</v>
      </c>
      <c r="P42" s="58">
        <f t="shared" si="1"/>
        <v>0.33972647082625235</v>
      </c>
    </row>
    <row r="43" spans="1:16" x14ac:dyDescent="0.25">
      <c r="A43" s="4" t="s">
        <v>24</v>
      </c>
      <c r="B43" s="22" t="s">
        <v>146</v>
      </c>
      <c r="C43" s="26">
        <v>352</v>
      </c>
      <c r="D43" s="26">
        <v>372</v>
      </c>
      <c r="E43" s="26">
        <v>444</v>
      </c>
      <c r="F43" s="26">
        <v>552</v>
      </c>
      <c r="G43" s="26">
        <v>416</v>
      </c>
      <c r="H43" s="26">
        <v>360</v>
      </c>
      <c r="I43" s="26">
        <v>384</v>
      </c>
      <c r="J43" s="26">
        <v>488</v>
      </c>
      <c r="K43" s="26">
        <v>400</v>
      </c>
      <c r="L43" s="26">
        <v>360</v>
      </c>
      <c r="M43" s="26">
        <v>416</v>
      </c>
      <c r="N43" s="26">
        <v>380</v>
      </c>
      <c r="O43" s="59">
        <f t="shared" si="0"/>
        <v>-8.6538461538461536E-2</v>
      </c>
      <c r="P43" s="55">
        <f t="shared" si="1"/>
        <v>2.1505376344086023E-2</v>
      </c>
    </row>
    <row r="44" spans="1:16" x14ac:dyDescent="0.25">
      <c r="A44" s="4"/>
      <c r="B44" s="22" t="s">
        <v>110</v>
      </c>
      <c r="C44" s="26">
        <v>180</v>
      </c>
      <c r="D44" s="26">
        <v>260</v>
      </c>
      <c r="E44" s="26">
        <v>244</v>
      </c>
      <c r="F44" s="26">
        <v>252</v>
      </c>
      <c r="G44" s="26">
        <v>308</v>
      </c>
      <c r="H44" s="26">
        <v>328</v>
      </c>
      <c r="I44" s="26">
        <v>320</v>
      </c>
      <c r="J44" s="26">
        <v>240</v>
      </c>
      <c r="K44" s="26">
        <v>248</v>
      </c>
      <c r="L44" s="26">
        <v>244</v>
      </c>
      <c r="M44" s="26">
        <v>214</v>
      </c>
      <c r="N44" s="26">
        <v>236</v>
      </c>
      <c r="O44" s="54">
        <f t="shared" si="0"/>
        <v>0.10280373831775701</v>
      </c>
      <c r="P44" s="56">
        <f t="shared" si="1"/>
        <v>-9.2307692307692313E-2</v>
      </c>
    </row>
    <row r="45" spans="1:16" x14ac:dyDescent="0.25">
      <c r="A45" s="4"/>
      <c r="B45" s="22" t="s">
        <v>111</v>
      </c>
      <c r="C45" s="26">
        <v>1468</v>
      </c>
      <c r="D45" s="26">
        <v>1590</v>
      </c>
      <c r="E45" s="26">
        <v>1474</v>
      </c>
      <c r="F45" s="26">
        <v>1554</v>
      </c>
      <c r="G45" s="26">
        <v>1588</v>
      </c>
      <c r="H45" s="26">
        <v>1380</v>
      </c>
      <c r="I45" s="26">
        <v>1406</v>
      </c>
      <c r="J45" s="26">
        <v>1416</v>
      </c>
      <c r="K45" s="26">
        <v>1480</v>
      </c>
      <c r="L45" s="26">
        <v>1400</v>
      </c>
      <c r="M45" s="26">
        <v>1250</v>
      </c>
      <c r="N45" s="26">
        <v>1238</v>
      </c>
      <c r="O45" s="54">
        <f t="shared" si="0"/>
        <v>-9.5999999999999992E-3</v>
      </c>
      <c r="P45" s="56">
        <f t="shared" si="1"/>
        <v>-0.22138364779874214</v>
      </c>
    </row>
    <row r="46" spans="1:16" x14ac:dyDescent="0.25">
      <c r="A46" s="4"/>
      <c r="B46" s="22" t="s">
        <v>25</v>
      </c>
      <c r="C46" s="26">
        <v>964</v>
      </c>
      <c r="D46" s="26">
        <v>898</v>
      </c>
      <c r="E46" s="26">
        <v>948</v>
      </c>
      <c r="F46" s="26">
        <v>934</v>
      </c>
      <c r="G46" s="26">
        <v>836</v>
      </c>
      <c r="H46" s="26">
        <v>964</v>
      </c>
      <c r="I46" s="26">
        <v>884</v>
      </c>
      <c r="J46" s="26">
        <v>828</v>
      </c>
      <c r="K46" s="26">
        <v>1040</v>
      </c>
      <c r="L46" s="26">
        <v>980</v>
      </c>
      <c r="M46" s="26">
        <v>832</v>
      </c>
      <c r="N46" s="26">
        <v>812</v>
      </c>
      <c r="O46" s="54">
        <f t="shared" si="0"/>
        <v>-2.403846153846154E-2</v>
      </c>
      <c r="P46" s="56">
        <f t="shared" si="1"/>
        <v>-9.5768374164810696E-2</v>
      </c>
    </row>
    <row r="47" spans="1:16" x14ac:dyDescent="0.25">
      <c r="A47" s="4"/>
      <c r="B47" s="22" t="s">
        <v>169</v>
      </c>
      <c r="C47" s="26"/>
      <c r="D47" s="26"/>
      <c r="E47" s="26">
        <v>48</v>
      </c>
      <c r="F47" s="26">
        <v>68</v>
      </c>
      <c r="G47" s="26">
        <v>52</v>
      </c>
      <c r="H47" s="26">
        <v>52</v>
      </c>
      <c r="I47" s="26">
        <v>56</v>
      </c>
      <c r="J47" s="26">
        <v>96</v>
      </c>
      <c r="K47" s="26">
        <v>72</v>
      </c>
      <c r="L47" s="26">
        <v>40</v>
      </c>
      <c r="M47" s="26">
        <v>44</v>
      </c>
      <c r="N47" s="26">
        <v>64</v>
      </c>
      <c r="O47" s="54">
        <f t="shared" si="0"/>
        <v>0.45454545454545453</v>
      </c>
      <c r="P47" s="56" t="str">
        <f t="shared" si="1"/>
        <v>N/A</v>
      </c>
    </row>
    <row r="48" spans="1:16" x14ac:dyDescent="0.25">
      <c r="A48" s="4"/>
      <c r="B48" s="22" t="s">
        <v>26</v>
      </c>
      <c r="C48" s="26">
        <v>4</v>
      </c>
      <c r="D48" s="26">
        <v>140</v>
      </c>
      <c r="E48" s="26">
        <v>144</v>
      </c>
      <c r="F48" s="26">
        <v>128</v>
      </c>
      <c r="G48" s="26">
        <v>380</v>
      </c>
      <c r="H48" s="26">
        <v>488</v>
      </c>
      <c r="I48" s="26">
        <v>528</v>
      </c>
      <c r="J48" s="26">
        <v>532</v>
      </c>
      <c r="K48" s="26">
        <v>460</v>
      </c>
      <c r="L48" s="26">
        <v>416</v>
      </c>
      <c r="M48" s="26">
        <v>468</v>
      </c>
      <c r="N48" s="26">
        <v>540</v>
      </c>
      <c r="O48" s="54">
        <f t="shared" si="0"/>
        <v>0.15384615384615385</v>
      </c>
      <c r="P48" s="56">
        <f t="shared" si="1"/>
        <v>2.8571428571428572</v>
      </c>
    </row>
    <row r="49" spans="1:16" x14ac:dyDescent="0.25">
      <c r="A49" s="4"/>
      <c r="B49" s="22" t="s">
        <v>27</v>
      </c>
      <c r="C49" s="26">
        <v>744</v>
      </c>
      <c r="D49" s="26">
        <v>800</v>
      </c>
      <c r="E49" s="26">
        <v>996</v>
      </c>
      <c r="F49" s="26">
        <v>860</v>
      </c>
      <c r="G49" s="26">
        <v>808</v>
      </c>
      <c r="H49" s="26">
        <v>776</v>
      </c>
      <c r="I49" s="26">
        <v>904</v>
      </c>
      <c r="J49" s="26">
        <v>868</v>
      </c>
      <c r="K49" s="26">
        <v>760</v>
      </c>
      <c r="L49" s="26">
        <v>804</v>
      </c>
      <c r="M49" s="26">
        <v>688</v>
      </c>
      <c r="N49" s="26">
        <v>720</v>
      </c>
      <c r="O49" s="54">
        <f t="shared" si="0"/>
        <v>4.6511627906976744E-2</v>
      </c>
      <c r="P49" s="56">
        <f t="shared" si="1"/>
        <v>-0.1</v>
      </c>
    </row>
    <row r="50" spans="1:16" x14ac:dyDescent="0.25">
      <c r="A50" s="4"/>
      <c r="B50" s="22" t="s">
        <v>28</v>
      </c>
      <c r="C50" s="26">
        <v>232</v>
      </c>
      <c r="D50" s="26">
        <v>216</v>
      </c>
      <c r="E50" s="26">
        <v>180</v>
      </c>
      <c r="F50" s="26">
        <v>272</v>
      </c>
      <c r="G50" s="26">
        <v>316</v>
      </c>
      <c r="H50" s="26">
        <v>212</v>
      </c>
      <c r="I50" s="26">
        <v>200</v>
      </c>
      <c r="J50" s="26">
        <v>328</v>
      </c>
      <c r="K50" s="26">
        <v>368</v>
      </c>
      <c r="L50" s="26">
        <v>380</v>
      </c>
      <c r="M50" s="26">
        <v>300</v>
      </c>
      <c r="N50" s="26">
        <v>360</v>
      </c>
      <c r="O50" s="54">
        <f t="shared" si="0"/>
        <v>0.2</v>
      </c>
      <c r="P50" s="56">
        <f t="shared" si="1"/>
        <v>0.66666666666666663</v>
      </c>
    </row>
    <row r="51" spans="1:16" x14ac:dyDescent="0.25">
      <c r="A51" s="4"/>
      <c r="B51" s="22" t="s">
        <v>203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>
        <v>84</v>
      </c>
      <c r="N51" s="26">
        <v>0</v>
      </c>
      <c r="O51" s="54">
        <f t="shared" si="0"/>
        <v>-1</v>
      </c>
      <c r="P51" s="56" t="str">
        <f t="shared" si="1"/>
        <v>N/A</v>
      </c>
    </row>
    <row r="52" spans="1:16" x14ac:dyDescent="0.25">
      <c r="A52" s="4"/>
      <c r="B52" s="22" t="s">
        <v>29</v>
      </c>
      <c r="C52" s="26">
        <v>160</v>
      </c>
      <c r="D52" s="26">
        <v>112</v>
      </c>
      <c r="E52" s="26">
        <v>58</v>
      </c>
      <c r="F52" s="26">
        <v>32</v>
      </c>
      <c r="G52" s="26">
        <v>16</v>
      </c>
      <c r="H52" s="26">
        <v>8</v>
      </c>
      <c r="I52" s="26">
        <v>40</v>
      </c>
      <c r="J52" s="26">
        <v>56</v>
      </c>
      <c r="K52" s="26">
        <v>24</v>
      </c>
      <c r="L52" s="26">
        <v>16</v>
      </c>
      <c r="M52" s="26">
        <v>0</v>
      </c>
      <c r="N52" s="26">
        <v>0</v>
      </c>
      <c r="O52" s="54" t="str">
        <f t="shared" si="0"/>
        <v>N/A</v>
      </c>
      <c r="P52" s="56">
        <f t="shared" si="1"/>
        <v>-1</v>
      </c>
    </row>
    <row r="53" spans="1:16" x14ac:dyDescent="0.25">
      <c r="A53" s="4"/>
      <c r="B53" s="22" t="s">
        <v>30</v>
      </c>
      <c r="C53" s="26">
        <v>4844</v>
      </c>
      <c r="D53" s="26">
        <v>4616</v>
      </c>
      <c r="E53" s="26">
        <v>4900</v>
      </c>
      <c r="F53" s="26">
        <v>4948</v>
      </c>
      <c r="G53" s="26">
        <v>4724</v>
      </c>
      <c r="H53" s="26">
        <v>4892</v>
      </c>
      <c r="I53" s="26">
        <v>4756</v>
      </c>
      <c r="J53" s="26">
        <v>4576</v>
      </c>
      <c r="K53" s="26">
        <v>4744</v>
      </c>
      <c r="L53" s="26">
        <v>4228</v>
      </c>
      <c r="M53" s="26">
        <v>4120</v>
      </c>
      <c r="N53" s="26">
        <v>4256</v>
      </c>
      <c r="O53" s="54">
        <f t="shared" si="0"/>
        <v>3.3009708737864081E-2</v>
      </c>
      <c r="P53" s="56">
        <f t="shared" si="1"/>
        <v>-7.7989601386481797E-2</v>
      </c>
    </row>
    <row r="54" spans="1:16" x14ac:dyDescent="0.25">
      <c r="A54" s="5"/>
      <c r="B54" s="24" t="s">
        <v>5</v>
      </c>
      <c r="C54" s="28">
        <f>SUM(C43:C53)</f>
        <v>8948</v>
      </c>
      <c r="D54" s="28">
        <f t="shared" ref="D54:K54" si="10">SUM(D43:D53)</f>
        <v>9004</v>
      </c>
      <c r="E54" s="28">
        <f t="shared" si="10"/>
        <v>9436</v>
      </c>
      <c r="F54" s="28">
        <f t="shared" si="10"/>
        <v>9600</v>
      </c>
      <c r="G54" s="28">
        <f t="shared" si="10"/>
        <v>9444</v>
      </c>
      <c r="H54" s="28">
        <f t="shared" si="10"/>
        <v>9460</v>
      </c>
      <c r="I54" s="28">
        <f t="shared" si="10"/>
        <v>9478</v>
      </c>
      <c r="J54" s="28">
        <f t="shared" si="10"/>
        <v>9428</v>
      </c>
      <c r="K54" s="28">
        <f t="shared" si="10"/>
        <v>9596</v>
      </c>
      <c r="L54" s="28">
        <v>8868</v>
      </c>
      <c r="M54" s="28">
        <v>8416</v>
      </c>
      <c r="N54" s="28">
        <v>8606</v>
      </c>
      <c r="O54" s="57">
        <f t="shared" si="0"/>
        <v>2.2576045627376425E-2</v>
      </c>
      <c r="P54" s="58">
        <f t="shared" si="1"/>
        <v>-4.420257663260773E-2</v>
      </c>
    </row>
    <row r="55" spans="1:16" x14ac:dyDescent="0.25">
      <c r="A55" s="4" t="s">
        <v>31</v>
      </c>
      <c r="B55" s="22" t="s">
        <v>32</v>
      </c>
      <c r="C55" s="26">
        <v>1007</v>
      </c>
      <c r="D55" s="26">
        <v>990</v>
      </c>
      <c r="E55" s="26">
        <v>1086</v>
      </c>
      <c r="F55" s="26">
        <v>1086</v>
      </c>
      <c r="G55" s="26">
        <v>1144</v>
      </c>
      <c r="H55" s="26">
        <v>839</v>
      </c>
      <c r="I55" s="26">
        <v>1041</v>
      </c>
      <c r="J55" s="26">
        <v>1111</v>
      </c>
      <c r="K55" s="26">
        <v>1120</v>
      </c>
      <c r="L55" s="26">
        <v>1077</v>
      </c>
      <c r="M55" s="26">
        <v>1011</v>
      </c>
      <c r="N55" s="26">
        <v>1070</v>
      </c>
      <c r="O55" s="59">
        <f t="shared" si="0"/>
        <v>5.8358061325420374E-2</v>
      </c>
      <c r="P55" s="55">
        <f t="shared" si="1"/>
        <v>8.0808080808080815E-2</v>
      </c>
    </row>
    <row r="56" spans="1:16" x14ac:dyDescent="0.25">
      <c r="A56" s="4"/>
      <c r="B56" s="22" t="s">
        <v>31</v>
      </c>
      <c r="C56" s="26">
        <v>348</v>
      </c>
      <c r="D56" s="26">
        <v>380</v>
      </c>
      <c r="E56" s="26">
        <v>252</v>
      </c>
      <c r="F56" s="26">
        <v>288</v>
      </c>
      <c r="G56" s="26">
        <v>219</v>
      </c>
      <c r="H56" s="26">
        <v>216</v>
      </c>
      <c r="I56" s="26">
        <v>162</v>
      </c>
      <c r="J56" s="26">
        <v>180</v>
      </c>
      <c r="K56" s="26">
        <v>210</v>
      </c>
      <c r="L56" s="26">
        <v>231</v>
      </c>
      <c r="M56" s="26">
        <v>144</v>
      </c>
      <c r="N56" s="26">
        <v>174</v>
      </c>
      <c r="O56" s="54">
        <f t="shared" si="0"/>
        <v>0.20833333333333334</v>
      </c>
      <c r="P56" s="56">
        <f t="shared" si="1"/>
        <v>-0.54210526315789476</v>
      </c>
    </row>
    <row r="57" spans="1:16" x14ac:dyDescent="0.25">
      <c r="A57" s="4"/>
      <c r="B57" s="22" t="s">
        <v>33</v>
      </c>
      <c r="C57" s="26">
        <v>726</v>
      </c>
      <c r="D57" s="26">
        <v>742</v>
      </c>
      <c r="E57" s="26">
        <v>725</v>
      </c>
      <c r="F57" s="26">
        <v>781</v>
      </c>
      <c r="G57" s="26">
        <v>828</v>
      </c>
      <c r="H57" s="26">
        <v>815</v>
      </c>
      <c r="I57" s="26">
        <v>834</v>
      </c>
      <c r="J57" s="26">
        <v>809</v>
      </c>
      <c r="K57" s="26">
        <v>805</v>
      </c>
      <c r="L57" s="26">
        <v>802</v>
      </c>
      <c r="M57" s="26">
        <v>536</v>
      </c>
      <c r="N57" s="26">
        <v>611</v>
      </c>
      <c r="O57" s="54">
        <f t="shared" si="0"/>
        <v>0.13992537313432835</v>
      </c>
      <c r="P57" s="56">
        <f t="shared" si="1"/>
        <v>-0.17654986522911051</v>
      </c>
    </row>
    <row r="58" spans="1:16" x14ac:dyDescent="0.25">
      <c r="A58" s="4"/>
      <c r="B58" s="22" t="s">
        <v>34</v>
      </c>
      <c r="C58" s="26">
        <v>228</v>
      </c>
      <c r="D58" s="26">
        <v>229</v>
      </c>
      <c r="E58" s="26">
        <v>273</v>
      </c>
      <c r="F58" s="26">
        <v>262</v>
      </c>
      <c r="G58" s="26">
        <v>256</v>
      </c>
      <c r="H58" s="26">
        <v>242</v>
      </c>
      <c r="I58" s="26">
        <v>240</v>
      </c>
      <c r="J58" s="26">
        <v>229</v>
      </c>
      <c r="K58" s="26">
        <v>198</v>
      </c>
      <c r="L58" s="26">
        <v>205</v>
      </c>
      <c r="M58" s="26">
        <v>198</v>
      </c>
      <c r="N58" s="26">
        <v>233</v>
      </c>
      <c r="O58" s="54">
        <f t="shared" si="0"/>
        <v>0.17676767676767677</v>
      </c>
      <c r="P58" s="56">
        <f t="shared" si="1"/>
        <v>1.7467248908296942E-2</v>
      </c>
    </row>
    <row r="59" spans="1:16" x14ac:dyDescent="0.25">
      <c r="A59" s="4"/>
      <c r="B59" s="22" t="s">
        <v>35</v>
      </c>
      <c r="C59" s="26">
        <v>1830</v>
      </c>
      <c r="D59" s="26">
        <v>1968</v>
      </c>
      <c r="E59" s="26">
        <v>2489</v>
      </c>
      <c r="F59" s="26">
        <v>2457</v>
      </c>
      <c r="G59" s="26">
        <v>2904</v>
      </c>
      <c r="H59" s="26">
        <v>2756</v>
      </c>
      <c r="I59" s="26">
        <v>2915</v>
      </c>
      <c r="J59" s="26">
        <v>2707</v>
      </c>
      <c r="K59" s="26">
        <v>2940</v>
      </c>
      <c r="L59" s="26">
        <v>2831</v>
      </c>
      <c r="M59" s="26">
        <v>3583</v>
      </c>
      <c r="N59" s="26">
        <v>3567</v>
      </c>
      <c r="O59" s="54">
        <f t="shared" si="0"/>
        <v>-4.4655316773653366E-3</v>
      </c>
      <c r="P59" s="56">
        <f t="shared" si="1"/>
        <v>0.8125</v>
      </c>
    </row>
    <row r="60" spans="1:16" x14ac:dyDescent="0.25">
      <c r="A60" s="4"/>
      <c r="B60" s="22" t="s">
        <v>36</v>
      </c>
      <c r="C60" s="26">
        <v>503</v>
      </c>
      <c r="D60" s="26">
        <v>408</v>
      </c>
      <c r="E60" s="26">
        <v>465</v>
      </c>
      <c r="F60" s="26">
        <v>470</v>
      </c>
      <c r="G60" s="26">
        <v>447</v>
      </c>
      <c r="H60" s="26">
        <v>475</v>
      </c>
      <c r="I60" s="26">
        <v>391</v>
      </c>
      <c r="J60" s="26">
        <v>315</v>
      </c>
      <c r="K60" s="26">
        <v>417</v>
      </c>
      <c r="L60" s="26">
        <v>415</v>
      </c>
      <c r="M60" s="26">
        <v>0</v>
      </c>
      <c r="N60" s="26">
        <v>0</v>
      </c>
      <c r="O60" s="54" t="str">
        <f t="shared" si="0"/>
        <v>N/A</v>
      </c>
      <c r="P60" s="56">
        <f t="shared" si="1"/>
        <v>-1</v>
      </c>
    </row>
    <row r="61" spans="1:16" x14ac:dyDescent="0.25">
      <c r="A61" s="4"/>
      <c r="B61" s="22" t="s">
        <v>112</v>
      </c>
      <c r="C61" s="26">
        <v>1848</v>
      </c>
      <c r="D61" s="26">
        <v>1814</v>
      </c>
      <c r="E61" s="26">
        <v>1934</v>
      </c>
      <c r="F61" s="26">
        <v>2078</v>
      </c>
      <c r="G61" s="26">
        <v>2149</v>
      </c>
      <c r="H61" s="26">
        <v>2200</v>
      </c>
      <c r="I61" s="26">
        <v>2127</v>
      </c>
      <c r="J61" s="26">
        <v>2208</v>
      </c>
      <c r="K61" s="26">
        <v>2172</v>
      </c>
      <c r="L61" s="26">
        <v>1977</v>
      </c>
      <c r="M61" s="26">
        <v>1892</v>
      </c>
      <c r="N61" s="26">
        <v>1753</v>
      </c>
      <c r="O61" s="54">
        <f t="shared" si="0"/>
        <v>-7.3467230443974629E-2</v>
      </c>
      <c r="P61" s="56">
        <f t="shared" si="1"/>
        <v>-3.3627342888643878E-2</v>
      </c>
    </row>
    <row r="62" spans="1:16" x14ac:dyDescent="0.25">
      <c r="A62" s="5"/>
      <c r="B62" s="24" t="s">
        <v>5</v>
      </c>
      <c r="C62" s="28">
        <f>SUM(C55:C61)</f>
        <v>6490</v>
      </c>
      <c r="D62" s="28">
        <f t="shared" ref="D62:K62" si="11">SUM(D55:D61)</f>
        <v>6531</v>
      </c>
      <c r="E62" s="28">
        <f t="shared" si="11"/>
        <v>7224</v>
      </c>
      <c r="F62" s="28">
        <f t="shared" si="11"/>
        <v>7422</v>
      </c>
      <c r="G62" s="28">
        <f t="shared" si="11"/>
        <v>7947</v>
      </c>
      <c r="H62" s="28">
        <f t="shared" si="11"/>
        <v>7543</v>
      </c>
      <c r="I62" s="28">
        <f t="shared" si="11"/>
        <v>7710</v>
      </c>
      <c r="J62" s="28">
        <f t="shared" si="11"/>
        <v>7559</v>
      </c>
      <c r="K62" s="28">
        <f t="shared" si="11"/>
        <v>7862</v>
      </c>
      <c r="L62" s="28">
        <v>7538</v>
      </c>
      <c r="M62" s="28">
        <v>7364</v>
      </c>
      <c r="N62" s="28">
        <v>7408</v>
      </c>
      <c r="O62" s="57">
        <f t="shared" si="0"/>
        <v>5.975013579576317E-3</v>
      </c>
      <c r="P62" s="58">
        <f t="shared" si="1"/>
        <v>0.13428265196753944</v>
      </c>
    </row>
    <row r="63" spans="1:16" x14ac:dyDescent="0.25">
      <c r="A63" s="5" t="s">
        <v>113</v>
      </c>
      <c r="B63" s="24" t="s">
        <v>114</v>
      </c>
      <c r="C63" s="28">
        <v>3840</v>
      </c>
      <c r="D63" s="28">
        <v>3266</v>
      </c>
      <c r="E63" s="28">
        <v>4700</v>
      </c>
      <c r="F63" s="28">
        <v>4320</v>
      </c>
      <c r="G63" s="28">
        <v>4546</v>
      </c>
      <c r="H63" s="28">
        <v>4360</v>
      </c>
      <c r="I63" s="28">
        <v>4944</v>
      </c>
      <c r="J63" s="28">
        <v>4828</v>
      </c>
      <c r="K63" s="28">
        <v>5682</v>
      </c>
      <c r="L63" s="28">
        <v>5990</v>
      </c>
      <c r="M63" s="28">
        <v>5196</v>
      </c>
      <c r="N63" s="28">
        <v>5028</v>
      </c>
      <c r="O63" s="57">
        <f t="shared" si="0"/>
        <v>-3.2332563510392612E-2</v>
      </c>
      <c r="P63" s="55">
        <f t="shared" si="1"/>
        <v>0.53949785670545014</v>
      </c>
    </row>
    <row r="64" spans="1:16" x14ac:dyDescent="0.25">
      <c r="A64" s="5" t="s">
        <v>115</v>
      </c>
      <c r="B64" s="24" t="s">
        <v>116</v>
      </c>
      <c r="C64" s="28">
        <v>3079</v>
      </c>
      <c r="D64" s="28">
        <v>3169</v>
      </c>
      <c r="E64" s="28">
        <v>3817</v>
      </c>
      <c r="F64" s="28">
        <v>4106</v>
      </c>
      <c r="G64" s="28">
        <v>4451</v>
      </c>
      <c r="H64" s="28">
        <v>4564</v>
      </c>
      <c r="I64" s="28">
        <v>4558</v>
      </c>
      <c r="J64" s="28">
        <v>4767</v>
      </c>
      <c r="K64" s="28">
        <v>4908</v>
      </c>
      <c r="L64" s="28">
        <v>4836</v>
      </c>
      <c r="M64" s="28">
        <v>4824</v>
      </c>
      <c r="N64" s="28">
        <v>4802</v>
      </c>
      <c r="O64" s="57">
        <f t="shared" si="0"/>
        <v>-4.5605306799336651E-3</v>
      </c>
      <c r="P64" s="55">
        <f t="shared" si="1"/>
        <v>0.51530451246449982</v>
      </c>
    </row>
    <row r="65" spans="1:16" x14ac:dyDescent="0.25">
      <c r="A65" s="4" t="s">
        <v>37</v>
      </c>
      <c r="B65" s="22" t="s">
        <v>38</v>
      </c>
      <c r="C65" s="26">
        <v>432</v>
      </c>
      <c r="D65" s="26">
        <v>424</v>
      </c>
      <c r="E65" s="26">
        <v>586</v>
      </c>
      <c r="F65" s="26">
        <v>604</v>
      </c>
      <c r="G65" s="26">
        <v>556</v>
      </c>
      <c r="H65" s="26">
        <v>646</v>
      </c>
      <c r="I65" s="26">
        <v>580</v>
      </c>
      <c r="J65" s="26">
        <v>626</v>
      </c>
      <c r="K65" s="26">
        <v>550</v>
      </c>
      <c r="L65" s="26">
        <v>504</v>
      </c>
      <c r="M65" s="26">
        <v>444</v>
      </c>
      <c r="N65" s="26">
        <v>428</v>
      </c>
      <c r="O65" s="59">
        <f t="shared" si="0"/>
        <v>-3.6036036036036036E-2</v>
      </c>
      <c r="P65" s="55">
        <f t="shared" si="1"/>
        <v>9.433962264150943E-3</v>
      </c>
    </row>
    <row r="66" spans="1:16" x14ac:dyDescent="0.25">
      <c r="A66" s="4"/>
      <c r="B66" s="22" t="s">
        <v>39</v>
      </c>
      <c r="C66" s="26">
        <v>3950</v>
      </c>
      <c r="D66" s="26">
        <v>4456</v>
      </c>
      <c r="E66" s="26">
        <v>4316</v>
      </c>
      <c r="F66" s="26">
        <v>4452</v>
      </c>
      <c r="G66" s="26">
        <v>4692</v>
      </c>
      <c r="H66" s="26">
        <v>3962</v>
      </c>
      <c r="I66" s="26">
        <v>3820</v>
      </c>
      <c r="J66" s="26">
        <v>3450</v>
      </c>
      <c r="K66" s="26">
        <v>3319</v>
      </c>
      <c r="L66" s="26">
        <v>3416</v>
      </c>
      <c r="M66" s="26">
        <v>3106</v>
      </c>
      <c r="N66" s="26">
        <v>2872</v>
      </c>
      <c r="O66" s="54">
        <f t="shared" si="0"/>
        <v>-7.5338055376690277E-2</v>
      </c>
      <c r="P66" s="56">
        <f t="shared" si="1"/>
        <v>-0.35547576301615796</v>
      </c>
    </row>
    <row r="67" spans="1:16" x14ac:dyDescent="0.25">
      <c r="A67" s="5"/>
      <c r="B67" s="24" t="s">
        <v>5</v>
      </c>
      <c r="C67" s="28">
        <f>SUM(C65:C66)</f>
        <v>4382</v>
      </c>
      <c r="D67" s="28">
        <f t="shared" ref="D67:K67" si="12">SUM(D65:D66)</f>
        <v>4880</v>
      </c>
      <c r="E67" s="28">
        <f t="shared" si="12"/>
        <v>4902</v>
      </c>
      <c r="F67" s="28">
        <f t="shared" si="12"/>
        <v>5056</v>
      </c>
      <c r="G67" s="28">
        <f t="shared" si="12"/>
        <v>5248</v>
      </c>
      <c r="H67" s="28">
        <f t="shared" si="12"/>
        <v>4608</v>
      </c>
      <c r="I67" s="28">
        <f t="shared" si="12"/>
        <v>4400</v>
      </c>
      <c r="J67" s="28">
        <f t="shared" si="12"/>
        <v>4076</v>
      </c>
      <c r="K67" s="28">
        <f t="shared" si="12"/>
        <v>3869</v>
      </c>
      <c r="L67" s="28">
        <v>3920</v>
      </c>
      <c r="M67" s="28">
        <v>3550</v>
      </c>
      <c r="N67" s="28">
        <v>3300</v>
      </c>
      <c r="O67" s="57">
        <f t="shared" si="0"/>
        <v>-7.0422535211267609E-2</v>
      </c>
      <c r="P67" s="58">
        <f t="shared" si="1"/>
        <v>-0.32377049180327871</v>
      </c>
    </row>
    <row r="68" spans="1:16" x14ac:dyDescent="0.25">
      <c r="A68" s="5" t="s">
        <v>117</v>
      </c>
      <c r="B68" s="24" t="s">
        <v>40</v>
      </c>
      <c r="C68" s="28">
        <v>8566</v>
      </c>
      <c r="D68" s="28">
        <v>8516</v>
      </c>
      <c r="E68" s="28">
        <v>8886</v>
      </c>
      <c r="F68" s="28">
        <v>9578</v>
      </c>
      <c r="G68" s="28">
        <v>10142</v>
      </c>
      <c r="H68" s="28">
        <v>10732</v>
      </c>
      <c r="I68" s="28">
        <v>9932</v>
      </c>
      <c r="J68" s="28">
        <v>10006</v>
      </c>
      <c r="K68" s="28">
        <v>10368</v>
      </c>
      <c r="L68" s="28">
        <v>9670</v>
      </c>
      <c r="M68" s="28">
        <v>9325</v>
      </c>
      <c r="N68" s="28">
        <v>8971</v>
      </c>
      <c r="O68" s="57">
        <f t="shared" si="0"/>
        <v>-3.7962466487935657E-2</v>
      </c>
      <c r="P68" s="55">
        <f t="shared" si="1"/>
        <v>5.342883983090653E-2</v>
      </c>
    </row>
    <row r="69" spans="1:16" x14ac:dyDescent="0.25">
      <c r="A69" s="5" t="s">
        <v>42</v>
      </c>
      <c r="B69" s="24" t="s">
        <v>43</v>
      </c>
      <c r="C69" s="28">
        <v>300</v>
      </c>
      <c r="D69" s="28">
        <v>404</v>
      </c>
      <c r="E69" s="28">
        <v>632</v>
      </c>
      <c r="F69" s="28">
        <v>792</v>
      </c>
      <c r="G69" s="28">
        <v>1064</v>
      </c>
      <c r="H69" s="28">
        <v>1048</v>
      </c>
      <c r="I69" s="28">
        <v>1044</v>
      </c>
      <c r="J69" s="28">
        <v>904</v>
      </c>
      <c r="K69" s="28">
        <v>940</v>
      </c>
      <c r="L69" s="28">
        <v>924</v>
      </c>
      <c r="M69" s="28">
        <v>964</v>
      </c>
      <c r="N69" s="28">
        <v>1060</v>
      </c>
      <c r="O69" s="57">
        <f t="shared" si="0"/>
        <v>9.9585062240663894E-2</v>
      </c>
      <c r="P69" s="55">
        <f t="shared" si="1"/>
        <v>1.6237623762376239</v>
      </c>
    </row>
    <row r="70" spans="1:16" x14ac:dyDescent="0.25">
      <c r="A70" s="82" t="s">
        <v>100</v>
      </c>
      <c r="B70" s="22" t="s">
        <v>44</v>
      </c>
      <c r="C70" s="26">
        <v>1654</v>
      </c>
      <c r="D70" s="26">
        <v>1670</v>
      </c>
      <c r="E70" s="26">
        <v>1736</v>
      </c>
      <c r="F70" s="26">
        <v>1822</v>
      </c>
      <c r="G70" s="26">
        <v>2056</v>
      </c>
      <c r="H70" s="26">
        <v>2154</v>
      </c>
      <c r="I70" s="26">
        <v>2272</v>
      </c>
      <c r="J70" s="26">
        <v>1958</v>
      </c>
      <c r="K70" s="26">
        <v>1852</v>
      </c>
      <c r="L70" s="26">
        <v>1684</v>
      </c>
      <c r="M70" s="26">
        <v>1684</v>
      </c>
      <c r="N70" s="26">
        <v>1448</v>
      </c>
      <c r="O70" s="59">
        <f t="shared" si="0"/>
        <v>-0.14014251781472684</v>
      </c>
      <c r="P70" s="55">
        <f t="shared" si="1"/>
        <v>-0.13293413173652693</v>
      </c>
    </row>
    <row r="71" spans="1:16" x14ac:dyDescent="0.25">
      <c r="A71" s="83"/>
      <c r="B71" s="22" t="s">
        <v>45</v>
      </c>
      <c r="C71" s="26">
        <v>3260</v>
      </c>
      <c r="D71" s="26">
        <v>3280</v>
      </c>
      <c r="E71" s="26">
        <v>3302</v>
      </c>
      <c r="F71" s="26">
        <v>3648</v>
      </c>
      <c r="G71" s="26">
        <v>3938</v>
      </c>
      <c r="H71" s="26">
        <v>4910</v>
      </c>
      <c r="I71" s="26">
        <v>4372</v>
      </c>
      <c r="J71" s="26">
        <v>4466</v>
      </c>
      <c r="K71" s="26">
        <v>4592</v>
      </c>
      <c r="L71" s="26">
        <v>3940</v>
      </c>
      <c r="M71" s="26">
        <v>3508</v>
      </c>
      <c r="N71" s="26">
        <v>3480</v>
      </c>
      <c r="O71" s="54">
        <f t="shared" ref="O71:O136" si="13">IF(M71&gt;0,(N71-M71)/M71,"N/A")</f>
        <v>-7.98175598631699E-3</v>
      </c>
      <c r="P71" s="56">
        <f t="shared" ref="P71:P136" si="14">IF(D71&gt;0,(N71-D71)/D71,"N/A")</f>
        <v>6.097560975609756E-2</v>
      </c>
    </row>
    <row r="72" spans="1:16" x14ac:dyDescent="0.25">
      <c r="A72" s="83"/>
      <c r="B72" s="22" t="s">
        <v>190</v>
      </c>
      <c r="C72" s="26"/>
      <c r="D72" s="26"/>
      <c r="E72" s="26"/>
      <c r="F72" s="26"/>
      <c r="G72" s="26"/>
      <c r="H72" s="26"/>
      <c r="I72" s="26">
        <v>1824</v>
      </c>
      <c r="J72" s="26">
        <v>2148</v>
      </c>
      <c r="K72" s="26">
        <v>2296</v>
      </c>
      <c r="L72" s="26">
        <v>2776</v>
      </c>
      <c r="M72" s="26">
        <v>2428</v>
      </c>
      <c r="N72" s="26">
        <v>2496</v>
      </c>
      <c r="O72" s="54">
        <f t="shared" si="13"/>
        <v>2.800658978583196E-2</v>
      </c>
      <c r="P72" s="56" t="str">
        <f t="shared" si="14"/>
        <v>N/A</v>
      </c>
    </row>
    <row r="73" spans="1:16" x14ac:dyDescent="0.25">
      <c r="A73" s="83"/>
      <c r="B73" s="22" t="s">
        <v>213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>
        <v>284</v>
      </c>
      <c r="O73" s="54" t="str">
        <f t="shared" ref="O73" si="15">IF(M73&gt;0,(N73-M73)/M73,"N/A")</f>
        <v>N/A</v>
      </c>
      <c r="P73" s="56" t="str">
        <f t="shared" ref="P73" si="16">IF(D73&gt;0,(N73-D73)/D73,"N/A")</f>
        <v>N/A</v>
      </c>
    </row>
    <row r="74" spans="1:16" x14ac:dyDescent="0.25">
      <c r="A74" s="83"/>
      <c r="B74" s="22" t="s">
        <v>152</v>
      </c>
      <c r="C74" s="26">
        <v>144</v>
      </c>
      <c r="D74" s="26">
        <v>516</v>
      </c>
      <c r="E74" s="26">
        <v>656</v>
      </c>
      <c r="F74" s="26">
        <v>876</v>
      </c>
      <c r="G74" s="26">
        <v>1148</v>
      </c>
      <c r="H74" s="26">
        <v>1352</v>
      </c>
      <c r="I74" s="26">
        <v>2402</v>
      </c>
      <c r="J74" s="26">
        <v>2408</v>
      </c>
      <c r="K74" s="26">
        <v>2552</v>
      </c>
      <c r="L74" s="26">
        <v>2642</v>
      </c>
      <c r="M74" s="26">
        <v>2460</v>
      </c>
      <c r="N74" s="26">
        <v>2082</v>
      </c>
      <c r="O74" s="54">
        <f t="shared" si="13"/>
        <v>-0.15365853658536585</v>
      </c>
      <c r="P74" s="56">
        <f t="shared" si="14"/>
        <v>3.0348837209302326</v>
      </c>
    </row>
    <row r="75" spans="1:16" x14ac:dyDescent="0.25">
      <c r="A75" s="84"/>
      <c r="B75" s="24" t="s">
        <v>5</v>
      </c>
      <c r="C75" s="28">
        <f>SUM(C70:C74)</f>
        <v>5058</v>
      </c>
      <c r="D75" s="28">
        <f t="shared" ref="D75:L75" si="17">SUM(D70:D74)</f>
        <v>5466</v>
      </c>
      <c r="E75" s="28">
        <f t="shared" si="17"/>
        <v>5694</v>
      </c>
      <c r="F75" s="28">
        <f t="shared" si="17"/>
        <v>6346</v>
      </c>
      <c r="G75" s="28">
        <f t="shared" si="17"/>
        <v>7142</v>
      </c>
      <c r="H75" s="28">
        <f t="shared" si="17"/>
        <v>8416</v>
      </c>
      <c r="I75" s="28">
        <f t="shared" si="17"/>
        <v>10870</v>
      </c>
      <c r="J75" s="28">
        <f t="shared" si="17"/>
        <v>10980</v>
      </c>
      <c r="K75" s="28">
        <f t="shared" si="17"/>
        <v>11292</v>
      </c>
      <c r="L75" s="28">
        <f t="shared" si="17"/>
        <v>11042</v>
      </c>
      <c r="M75" s="28">
        <v>10080</v>
      </c>
      <c r="N75" s="28">
        <v>9790</v>
      </c>
      <c r="O75" s="57">
        <f t="shared" si="13"/>
        <v>-2.8769841269841268E-2</v>
      </c>
      <c r="P75" s="58">
        <f t="shared" si="14"/>
        <v>0.79107208196121481</v>
      </c>
    </row>
    <row r="76" spans="1:16" x14ac:dyDescent="0.25">
      <c r="A76" s="7" t="s">
        <v>197</v>
      </c>
      <c r="B76" s="38" t="s">
        <v>170</v>
      </c>
      <c r="C76" s="34"/>
      <c r="D76" s="34"/>
      <c r="E76" s="34">
        <v>1060</v>
      </c>
      <c r="F76" s="34">
        <v>1216</v>
      </c>
      <c r="G76" s="34">
        <v>1176</v>
      </c>
      <c r="H76" s="34">
        <v>988</v>
      </c>
      <c r="I76" s="34">
        <v>924</v>
      </c>
      <c r="J76" s="34">
        <v>888</v>
      </c>
      <c r="K76" s="34">
        <v>890</v>
      </c>
      <c r="L76" s="34">
        <v>784</v>
      </c>
      <c r="M76" s="34">
        <v>704</v>
      </c>
      <c r="N76" s="34">
        <v>544</v>
      </c>
      <c r="O76" s="60">
        <f t="shared" si="13"/>
        <v>-0.22727272727272727</v>
      </c>
      <c r="P76" s="61" t="str">
        <f t="shared" si="14"/>
        <v>N/A</v>
      </c>
    </row>
    <row r="77" spans="1:16" x14ac:dyDescent="0.25">
      <c r="A77" s="5" t="s">
        <v>46</v>
      </c>
      <c r="B77" s="24" t="s">
        <v>47</v>
      </c>
      <c r="C77" s="28">
        <v>1008</v>
      </c>
      <c r="D77" s="28">
        <v>1004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57" t="str">
        <f t="shared" si="13"/>
        <v>N/A</v>
      </c>
      <c r="P77" s="56">
        <f t="shared" si="14"/>
        <v>-1</v>
      </c>
    </row>
    <row r="78" spans="1:16" x14ac:dyDescent="0.25">
      <c r="A78" s="7" t="s">
        <v>171</v>
      </c>
      <c r="B78" s="38" t="s">
        <v>172</v>
      </c>
      <c r="C78" s="34"/>
      <c r="D78" s="34"/>
      <c r="E78" s="34">
        <v>13199</v>
      </c>
      <c r="F78" s="34">
        <v>13002</v>
      </c>
      <c r="G78" s="34">
        <v>12869</v>
      </c>
      <c r="H78" s="34">
        <v>13413</v>
      </c>
      <c r="I78" s="34">
        <v>13194</v>
      </c>
      <c r="J78" s="34">
        <v>13907</v>
      </c>
      <c r="K78" s="34">
        <v>14010</v>
      </c>
      <c r="L78" s="34">
        <v>13626</v>
      </c>
      <c r="M78" s="34">
        <v>12461</v>
      </c>
      <c r="N78" s="34">
        <v>12939</v>
      </c>
      <c r="O78" s="60">
        <f t="shared" si="13"/>
        <v>3.8359682208490488E-2</v>
      </c>
      <c r="P78" s="55" t="str">
        <f t="shared" si="14"/>
        <v>N/A</v>
      </c>
    </row>
    <row r="79" spans="1:16" x14ac:dyDescent="0.25">
      <c r="A79" s="5" t="s">
        <v>188</v>
      </c>
      <c r="B79" s="24" t="s">
        <v>189</v>
      </c>
      <c r="C79" s="28"/>
      <c r="D79" s="28"/>
      <c r="E79" s="28"/>
      <c r="F79" s="28"/>
      <c r="G79" s="28"/>
      <c r="H79" s="28"/>
      <c r="I79" s="28">
        <v>32</v>
      </c>
      <c r="J79" s="28"/>
      <c r="K79" s="28">
        <v>8</v>
      </c>
      <c r="L79" s="28">
        <v>22</v>
      </c>
      <c r="M79" s="28">
        <v>0</v>
      </c>
      <c r="N79" s="28"/>
      <c r="O79" s="57" t="str">
        <f t="shared" si="13"/>
        <v>N/A</v>
      </c>
      <c r="P79" s="55" t="str">
        <f t="shared" si="14"/>
        <v>N/A</v>
      </c>
    </row>
    <row r="80" spans="1:16" ht="16.5" thickBot="1" x14ac:dyDescent="0.3">
      <c r="A80" s="41" t="s">
        <v>48</v>
      </c>
      <c r="B80" s="42"/>
      <c r="C80" s="43">
        <f>C77+C75+C69+C21+C68+C67+C64+C63+C62+C54+C42+C34+C29+C26+C25+C16+C12+C11+C10+C17+C30+C78+C79+C76</f>
        <v>118116</v>
      </c>
      <c r="D80" s="43">
        <f t="shared" ref="D80:L80" si="18">D77+D75+D69+D21+D68+D67+D64+D63+D62+D54+D42+D34+D29+D26+D25+D16+D12+D11+D10+D17+D30+D78+D79+D76</f>
        <v>122123</v>
      </c>
      <c r="E80" s="43">
        <f t="shared" si="18"/>
        <v>130206</v>
      </c>
      <c r="F80" s="43">
        <f t="shared" si="18"/>
        <v>134204</v>
      </c>
      <c r="G80" s="43">
        <f t="shared" si="18"/>
        <v>136533</v>
      </c>
      <c r="H80" s="43">
        <f t="shared" si="18"/>
        <v>138767</v>
      </c>
      <c r="I80" s="43">
        <f t="shared" si="18"/>
        <v>142311</v>
      </c>
      <c r="J80" s="43">
        <f t="shared" si="18"/>
        <v>141928</v>
      </c>
      <c r="K80" s="43">
        <f t="shared" si="18"/>
        <v>145371</v>
      </c>
      <c r="L80" s="43">
        <f t="shared" si="18"/>
        <v>142082</v>
      </c>
      <c r="M80" s="43">
        <v>134600</v>
      </c>
      <c r="N80" s="43">
        <v>132483</v>
      </c>
      <c r="O80" s="62">
        <f t="shared" si="13"/>
        <v>-1.572808320950966E-2</v>
      </c>
      <c r="P80" s="63">
        <f t="shared" si="14"/>
        <v>8.4832504933550601E-2</v>
      </c>
    </row>
    <row r="81" spans="1:17" x14ac:dyDescent="0.25">
      <c r="A81" s="44" t="s">
        <v>72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64" t="str">
        <f t="shared" si="13"/>
        <v>N/A</v>
      </c>
      <c r="P81" s="65" t="str">
        <f t="shared" si="14"/>
        <v>N/A</v>
      </c>
    </row>
    <row r="82" spans="1:17" x14ac:dyDescent="0.25">
      <c r="A82" s="51" t="s">
        <v>73</v>
      </c>
      <c r="B82" s="24" t="s">
        <v>74</v>
      </c>
      <c r="C82" s="28">
        <v>4004</v>
      </c>
      <c r="D82" s="28">
        <v>4008</v>
      </c>
      <c r="E82" s="28">
        <v>4275</v>
      </c>
      <c r="F82" s="28">
        <v>3792</v>
      </c>
      <c r="G82" s="28">
        <v>3963</v>
      </c>
      <c r="H82" s="28">
        <v>3928</v>
      </c>
      <c r="I82" s="28">
        <v>4425</v>
      </c>
      <c r="J82" s="28">
        <v>4399</v>
      </c>
      <c r="K82" s="28">
        <v>4499</v>
      </c>
      <c r="L82" s="28">
        <v>4570</v>
      </c>
      <c r="M82" s="28">
        <v>4402</v>
      </c>
      <c r="N82" s="28">
        <v>3855</v>
      </c>
      <c r="O82" s="57">
        <f t="shared" si="13"/>
        <v>-0.12426169922762381</v>
      </c>
      <c r="P82" s="55">
        <f t="shared" si="14"/>
        <v>-3.8173652694610781E-2</v>
      </c>
    </row>
    <row r="83" spans="1:17" x14ac:dyDescent="0.25">
      <c r="A83" s="5" t="s">
        <v>75</v>
      </c>
      <c r="B83" s="24" t="s">
        <v>76</v>
      </c>
      <c r="C83" s="28">
        <v>4520</v>
      </c>
      <c r="D83" s="28">
        <v>4858</v>
      </c>
      <c r="E83" s="28">
        <v>4709</v>
      </c>
      <c r="F83" s="28">
        <v>4856</v>
      </c>
      <c r="G83" s="28">
        <v>4622</v>
      </c>
      <c r="H83" s="28">
        <v>4316</v>
      </c>
      <c r="I83" s="28">
        <v>5170</v>
      </c>
      <c r="J83" s="28">
        <v>5402</v>
      </c>
      <c r="K83" s="28">
        <v>5555</v>
      </c>
      <c r="L83" s="28">
        <v>5219</v>
      </c>
      <c r="M83" s="28">
        <v>5325</v>
      </c>
      <c r="N83" s="28">
        <v>4584</v>
      </c>
      <c r="O83" s="57">
        <f t="shared" si="13"/>
        <v>-0.13915492957746478</v>
      </c>
      <c r="P83" s="55">
        <f t="shared" si="14"/>
        <v>-5.6401811445039113E-2</v>
      </c>
    </row>
    <row r="84" spans="1:17" x14ac:dyDescent="0.25">
      <c r="A84" s="5" t="s">
        <v>153</v>
      </c>
      <c r="B84" s="24" t="s">
        <v>154</v>
      </c>
      <c r="C84" s="28">
        <v>51</v>
      </c>
      <c r="D84" s="28">
        <v>96</v>
      </c>
      <c r="E84" s="28">
        <v>153</v>
      </c>
      <c r="F84" s="28">
        <v>138</v>
      </c>
      <c r="G84" s="28">
        <v>110</v>
      </c>
      <c r="H84" s="28">
        <v>179</v>
      </c>
      <c r="I84" s="28">
        <v>164</v>
      </c>
      <c r="J84" s="28">
        <v>172</v>
      </c>
      <c r="K84" s="28">
        <v>292</v>
      </c>
      <c r="L84" s="28">
        <v>216</v>
      </c>
      <c r="M84" s="28">
        <v>244</v>
      </c>
      <c r="N84" s="28">
        <v>140</v>
      </c>
      <c r="O84" s="57">
        <f t="shared" si="13"/>
        <v>-0.42622950819672129</v>
      </c>
      <c r="P84" s="55">
        <f t="shared" si="14"/>
        <v>0.45833333333333331</v>
      </c>
    </row>
    <row r="85" spans="1:17" x14ac:dyDescent="0.25">
      <c r="A85" s="5" t="s">
        <v>126</v>
      </c>
      <c r="B85" s="24" t="s">
        <v>127</v>
      </c>
      <c r="C85" s="28">
        <v>1637</v>
      </c>
      <c r="D85" s="28">
        <v>1539</v>
      </c>
      <c r="E85" s="28">
        <v>1598</v>
      </c>
      <c r="F85" s="28">
        <v>1596</v>
      </c>
      <c r="G85" s="28">
        <v>1298</v>
      </c>
      <c r="H85" s="28">
        <v>1544</v>
      </c>
      <c r="I85" s="28">
        <v>1314</v>
      </c>
      <c r="J85" s="28">
        <v>1566</v>
      </c>
      <c r="K85" s="28">
        <v>1638</v>
      </c>
      <c r="L85" s="28">
        <v>1915</v>
      </c>
      <c r="M85" s="28">
        <v>1914</v>
      </c>
      <c r="N85" s="28">
        <v>2082</v>
      </c>
      <c r="O85" s="57">
        <f t="shared" si="13"/>
        <v>8.7774294670846395E-2</v>
      </c>
      <c r="P85" s="55">
        <f t="shared" si="14"/>
        <v>0.35282651072124754</v>
      </c>
    </row>
    <row r="86" spans="1:17" x14ac:dyDescent="0.25">
      <c r="A86" s="4" t="s">
        <v>155</v>
      </c>
      <c r="B86" s="22" t="s">
        <v>77</v>
      </c>
      <c r="C86" s="26">
        <v>2048</v>
      </c>
      <c r="D86" s="26">
        <v>2458</v>
      </c>
      <c r="E86" s="26">
        <v>2522</v>
      </c>
      <c r="F86" s="26">
        <v>2637</v>
      </c>
      <c r="G86" s="26">
        <v>2576</v>
      </c>
      <c r="H86" s="26">
        <v>2544</v>
      </c>
      <c r="I86" s="26">
        <v>2630</v>
      </c>
      <c r="J86" s="26">
        <v>2858</v>
      </c>
      <c r="K86" s="26">
        <v>3055</v>
      </c>
      <c r="L86" s="26">
        <v>2749</v>
      </c>
      <c r="M86" s="26">
        <v>2797</v>
      </c>
      <c r="N86" s="26">
        <v>2454</v>
      </c>
      <c r="O86" s="59">
        <f t="shared" si="13"/>
        <v>-0.12263139077583125</v>
      </c>
      <c r="P86" s="55">
        <f t="shared" si="14"/>
        <v>-1.6273393002441008E-3</v>
      </c>
    </row>
    <row r="87" spans="1:17" s="23" customFormat="1" x14ac:dyDescent="0.25">
      <c r="A87" s="5"/>
      <c r="B87" s="24" t="s">
        <v>173</v>
      </c>
      <c r="C87" s="28"/>
      <c r="D87" s="28"/>
      <c r="E87" s="28">
        <v>239</v>
      </c>
      <c r="F87" s="28">
        <v>278</v>
      </c>
      <c r="G87" s="28">
        <v>216</v>
      </c>
      <c r="H87" s="28">
        <v>160</v>
      </c>
      <c r="I87" s="28">
        <v>156</v>
      </c>
      <c r="J87" s="28">
        <v>284</v>
      </c>
      <c r="K87" s="28">
        <v>252</v>
      </c>
      <c r="L87" s="28">
        <v>236</v>
      </c>
      <c r="M87" s="28">
        <v>112</v>
      </c>
      <c r="N87" s="28">
        <v>198</v>
      </c>
      <c r="O87" s="57">
        <f t="shared" si="13"/>
        <v>0.7678571428571429</v>
      </c>
      <c r="P87" s="56" t="str">
        <f t="shared" si="14"/>
        <v>N/A</v>
      </c>
      <c r="Q87"/>
    </row>
    <row r="88" spans="1:17" x14ac:dyDescent="0.25">
      <c r="A88" s="16" t="s">
        <v>156</v>
      </c>
      <c r="B88" s="25" t="s">
        <v>79</v>
      </c>
      <c r="C88" s="29">
        <v>2010</v>
      </c>
      <c r="D88" s="29">
        <v>2553</v>
      </c>
      <c r="E88" s="29">
        <v>2343</v>
      </c>
      <c r="F88" s="29">
        <v>2211</v>
      </c>
      <c r="G88" s="29">
        <v>2214</v>
      </c>
      <c r="H88" s="29">
        <v>2052</v>
      </c>
      <c r="I88" s="29">
        <v>2411</v>
      </c>
      <c r="J88" s="29">
        <v>2738</v>
      </c>
      <c r="K88" s="29">
        <v>2998</v>
      </c>
      <c r="L88" s="29">
        <v>3324</v>
      </c>
      <c r="M88" s="29">
        <v>3312</v>
      </c>
      <c r="N88" s="29">
        <v>3510</v>
      </c>
      <c r="O88" s="59">
        <f t="shared" si="13"/>
        <v>5.9782608695652176E-2</v>
      </c>
      <c r="P88" s="55">
        <f t="shared" si="14"/>
        <v>0.37485311398354876</v>
      </c>
      <c r="Q88" s="23"/>
    </row>
    <row r="89" spans="1:17" x14ac:dyDescent="0.25">
      <c r="A89" s="5"/>
      <c r="B89" s="24" t="s">
        <v>176</v>
      </c>
      <c r="C89" s="28"/>
      <c r="D89" s="28"/>
      <c r="E89" s="28"/>
      <c r="F89" s="28">
        <v>18</v>
      </c>
      <c r="G89" s="28">
        <v>44</v>
      </c>
      <c r="H89" s="28">
        <v>28</v>
      </c>
      <c r="I89" s="28">
        <v>24</v>
      </c>
      <c r="J89" s="28">
        <v>6</v>
      </c>
      <c r="K89" s="28">
        <v>34</v>
      </c>
      <c r="L89" s="28">
        <v>14</v>
      </c>
      <c r="M89" s="28">
        <v>24</v>
      </c>
      <c r="N89" s="28">
        <v>0</v>
      </c>
      <c r="O89" s="57">
        <f t="shared" si="13"/>
        <v>-1</v>
      </c>
      <c r="P89" s="56" t="str">
        <f t="shared" si="14"/>
        <v>N/A</v>
      </c>
    </row>
    <row r="90" spans="1:17" x14ac:dyDescent="0.25">
      <c r="A90" s="7" t="s">
        <v>80</v>
      </c>
      <c r="B90" s="38" t="s">
        <v>81</v>
      </c>
      <c r="C90" s="34">
        <v>1813</v>
      </c>
      <c r="D90" s="34">
        <v>1874</v>
      </c>
      <c r="E90" s="34">
        <v>1900</v>
      </c>
      <c r="F90" s="34">
        <v>2086</v>
      </c>
      <c r="G90" s="34">
        <v>1919</v>
      </c>
      <c r="H90" s="34">
        <v>1984</v>
      </c>
      <c r="I90" s="34">
        <v>1905</v>
      </c>
      <c r="J90" s="34">
        <v>2031</v>
      </c>
      <c r="K90" s="28">
        <v>1932</v>
      </c>
      <c r="L90" s="28">
        <v>2201</v>
      </c>
      <c r="M90" s="28">
        <v>2122</v>
      </c>
      <c r="N90" s="28">
        <v>2366</v>
      </c>
      <c r="O90" s="57">
        <f t="shared" si="13"/>
        <v>0.11498586239396795</v>
      </c>
      <c r="P90" s="55">
        <f t="shared" si="14"/>
        <v>0.26254002134471716</v>
      </c>
    </row>
    <row r="91" spans="1:17" x14ac:dyDescent="0.25">
      <c r="A91" s="7" t="s">
        <v>157</v>
      </c>
      <c r="B91" s="38" t="s">
        <v>82</v>
      </c>
      <c r="C91" s="34">
        <v>1478</v>
      </c>
      <c r="D91" s="34">
        <v>1377</v>
      </c>
      <c r="E91" s="34">
        <v>1350</v>
      </c>
      <c r="F91" s="34">
        <v>1582</v>
      </c>
      <c r="G91" s="34">
        <v>1248</v>
      </c>
      <c r="H91" s="34">
        <v>1545</v>
      </c>
      <c r="I91" s="34">
        <v>1745</v>
      </c>
      <c r="J91" s="34">
        <v>1999</v>
      </c>
      <c r="K91" s="28">
        <v>2134</v>
      </c>
      <c r="L91" s="28">
        <v>2045</v>
      </c>
      <c r="M91" s="28">
        <v>2397</v>
      </c>
      <c r="N91" s="28">
        <v>2284</v>
      </c>
      <c r="O91" s="57">
        <f t="shared" si="13"/>
        <v>-4.714226115978306E-2</v>
      </c>
      <c r="P91" s="55">
        <f t="shared" si="14"/>
        <v>0.65867828612926649</v>
      </c>
    </row>
    <row r="92" spans="1:17" x14ac:dyDescent="0.25">
      <c r="A92" s="7" t="s">
        <v>158</v>
      </c>
      <c r="B92" s="38" t="s">
        <v>83</v>
      </c>
      <c r="C92" s="34">
        <v>856</v>
      </c>
      <c r="D92" s="34">
        <v>983</v>
      </c>
      <c r="E92" s="34">
        <v>1063</v>
      </c>
      <c r="F92" s="34">
        <v>1064</v>
      </c>
      <c r="G92" s="34">
        <v>1011</v>
      </c>
      <c r="H92" s="34">
        <v>926</v>
      </c>
      <c r="I92" s="34">
        <v>1131</v>
      </c>
      <c r="J92" s="34">
        <v>1244</v>
      </c>
      <c r="K92" s="28">
        <v>1156</v>
      </c>
      <c r="L92" s="28">
        <v>1391</v>
      </c>
      <c r="M92" s="28">
        <v>1413</v>
      </c>
      <c r="N92" s="28">
        <v>1525</v>
      </c>
      <c r="O92" s="57">
        <f t="shared" si="13"/>
        <v>7.9263977353149329E-2</v>
      </c>
      <c r="P92" s="55">
        <f t="shared" si="14"/>
        <v>0.55137334689725326</v>
      </c>
    </row>
    <row r="93" spans="1:17" x14ac:dyDescent="0.25">
      <c r="A93" s="7" t="s">
        <v>159</v>
      </c>
      <c r="B93" s="38" t="s">
        <v>84</v>
      </c>
      <c r="C93" s="34">
        <v>1416</v>
      </c>
      <c r="D93" s="34">
        <v>1341</v>
      </c>
      <c r="E93" s="34">
        <v>1290</v>
      </c>
      <c r="F93" s="34">
        <v>1146</v>
      </c>
      <c r="G93" s="34">
        <v>1158</v>
      </c>
      <c r="H93" s="34">
        <v>1032</v>
      </c>
      <c r="I93" s="34">
        <v>1278</v>
      </c>
      <c r="J93" s="34">
        <v>1395</v>
      </c>
      <c r="K93" s="28">
        <v>1479</v>
      </c>
      <c r="L93" s="28">
        <v>1530</v>
      </c>
      <c r="M93" s="28">
        <v>1542</v>
      </c>
      <c r="N93" s="28">
        <v>1617</v>
      </c>
      <c r="O93" s="57">
        <f t="shared" si="13"/>
        <v>4.8638132295719845E-2</v>
      </c>
      <c r="P93" s="55">
        <f t="shared" si="14"/>
        <v>0.2058165548098434</v>
      </c>
    </row>
    <row r="94" spans="1:17" x14ac:dyDescent="0.25">
      <c r="A94" s="7" t="s">
        <v>160</v>
      </c>
      <c r="B94" s="38" t="s">
        <v>78</v>
      </c>
      <c r="C94" s="34">
        <v>78</v>
      </c>
      <c r="D94" s="34">
        <v>78</v>
      </c>
      <c r="E94" s="34">
        <v>84</v>
      </c>
      <c r="F94" s="34">
        <v>75</v>
      </c>
      <c r="G94" s="34">
        <v>69</v>
      </c>
      <c r="H94" s="34">
        <v>75</v>
      </c>
      <c r="I94" s="34">
        <v>30</v>
      </c>
      <c r="J94" s="34">
        <v>0</v>
      </c>
      <c r="K94" s="28">
        <v>0</v>
      </c>
      <c r="L94" s="28">
        <v>0</v>
      </c>
      <c r="M94" s="28">
        <v>0</v>
      </c>
      <c r="N94" s="28">
        <v>0</v>
      </c>
      <c r="O94" s="57" t="str">
        <f t="shared" si="13"/>
        <v>N/A</v>
      </c>
      <c r="P94" s="55">
        <f t="shared" si="14"/>
        <v>-1</v>
      </c>
    </row>
    <row r="95" spans="1:17" x14ac:dyDescent="0.25">
      <c r="A95" s="7" t="s">
        <v>161</v>
      </c>
      <c r="B95" s="38" t="s">
        <v>134</v>
      </c>
      <c r="C95" s="34">
        <v>0</v>
      </c>
      <c r="D95" s="34">
        <v>96</v>
      </c>
      <c r="E95" s="34">
        <v>33</v>
      </c>
      <c r="F95" s="34">
        <v>74</v>
      </c>
      <c r="G95" s="34">
        <v>44</v>
      </c>
      <c r="H95" s="34">
        <v>36</v>
      </c>
      <c r="I95" s="34">
        <v>20</v>
      </c>
      <c r="J95" s="34">
        <v>18</v>
      </c>
      <c r="K95" s="28">
        <v>64</v>
      </c>
      <c r="L95" s="28">
        <v>22</v>
      </c>
      <c r="M95" s="28">
        <v>8</v>
      </c>
      <c r="N95" s="28">
        <v>0</v>
      </c>
      <c r="O95" s="57">
        <f t="shared" si="13"/>
        <v>-1</v>
      </c>
      <c r="P95" s="55">
        <f t="shared" si="14"/>
        <v>-1</v>
      </c>
    </row>
    <row r="96" spans="1:17" x14ac:dyDescent="0.25">
      <c r="A96" s="16" t="s">
        <v>174</v>
      </c>
      <c r="B96" s="25" t="s">
        <v>177</v>
      </c>
      <c r="C96" s="29"/>
      <c r="D96" s="29"/>
      <c r="E96" s="29">
        <v>4</v>
      </c>
      <c r="F96" s="29"/>
      <c r="G96" s="29" t="s">
        <v>180</v>
      </c>
      <c r="H96" s="29">
        <v>0</v>
      </c>
      <c r="I96" s="29">
        <v>0</v>
      </c>
      <c r="J96" s="29">
        <v>0</v>
      </c>
      <c r="K96" s="26">
        <v>7</v>
      </c>
      <c r="L96" s="26">
        <v>0</v>
      </c>
      <c r="M96" s="26">
        <v>0</v>
      </c>
      <c r="N96" s="26">
        <v>25</v>
      </c>
      <c r="O96" s="57" t="str">
        <f t="shared" si="13"/>
        <v>N/A</v>
      </c>
      <c r="P96" s="55" t="str">
        <f t="shared" si="14"/>
        <v>N/A</v>
      </c>
    </row>
    <row r="97" spans="1:16" ht="16.5" thickBot="1" x14ac:dyDescent="0.3">
      <c r="A97" s="41" t="s">
        <v>85</v>
      </c>
      <c r="B97" s="42"/>
      <c r="C97" s="43">
        <f>SUM(C82:C96)</f>
        <v>19911</v>
      </c>
      <c r="D97" s="43">
        <f>SUM(D82:D95)</f>
        <v>21261</v>
      </c>
      <c r="E97" s="43">
        <f>SUM(E82:E96)</f>
        <v>21563</v>
      </c>
      <c r="F97" s="43">
        <f t="shared" ref="F97:L97" si="19">SUM(F82:F96)</f>
        <v>21553</v>
      </c>
      <c r="G97" s="43">
        <f t="shared" si="19"/>
        <v>20492</v>
      </c>
      <c r="H97" s="43">
        <f t="shared" si="19"/>
        <v>20349</v>
      </c>
      <c r="I97" s="43">
        <f t="shared" si="19"/>
        <v>22403</v>
      </c>
      <c r="J97" s="43">
        <f t="shared" si="19"/>
        <v>24112</v>
      </c>
      <c r="K97" s="43">
        <f t="shared" si="19"/>
        <v>25095</v>
      </c>
      <c r="L97" s="43">
        <f t="shared" si="19"/>
        <v>25432</v>
      </c>
      <c r="M97" s="43">
        <f t="shared" ref="M97:N97" si="20">SUM(M82:M96)</f>
        <v>25612</v>
      </c>
      <c r="N97" s="43">
        <f t="shared" si="20"/>
        <v>24640</v>
      </c>
      <c r="O97" s="62">
        <f t="shared" si="13"/>
        <v>-3.795096048727159E-2</v>
      </c>
      <c r="P97" s="66">
        <f t="shared" si="14"/>
        <v>0.15892949532006961</v>
      </c>
    </row>
    <row r="98" spans="1:16" x14ac:dyDescent="0.25">
      <c r="A98" s="45" t="s">
        <v>101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67" t="str">
        <f t="shared" si="13"/>
        <v>N/A</v>
      </c>
      <c r="P98" s="68" t="str">
        <f t="shared" si="14"/>
        <v>N/A</v>
      </c>
    </row>
    <row r="99" spans="1:16" x14ac:dyDescent="0.25">
      <c r="A99" s="4" t="s">
        <v>52</v>
      </c>
      <c r="B99" s="22" t="s">
        <v>53</v>
      </c>
      <c r="C99" s="26">
        <v>2850</v>
      </c>
      <c r="D99" s="26">
        <v>2622</v>
      </c>
      <c r="E99" s="26">
        <v>2670</v>
      </c>
      <c r="F99" s="26">
        <v>2518</v>
      </c>
      <c r="G99" s="26">
        <v>2770</v>
      </c>
      <c r="H99" s="26">
        <v>2494</v>
      </c>
      <c r="I99" s="26">
        <v>2230</v>
      </c>
      <c r="J99" s="26">
        <v>2084</v>
      </c>
      <c r="K99" s="26">
        <v>1792</v>
      </c>
      <c r="L99" s="26">
        <v>1791</v>
      </c>
      <c r="M99" s="26">
        <v>1859</v>
      </c>
      <c r="N99" s="26">
        <v>1853</v>
      </c>
      <c r="O99" s="54">
        <f t="shared" si="13"/>
        <v>-3.2275416890801506E-3</v>
      </c>
      <c r="P99" s="55">
        <f t="shared" si="14"/>
        <v>-0.29328756674294432</v>
      </c>
    </row>
    <row r="100" spans="1:16" x14ac:dyDescent="0.25">
      <c r="A100" s="16" t="s">
        <v>144</v>
      </c>
      <c r="B100" s="25" t="s">
        <v>138</v>
      </c>
      <c r="C100" s="29">
        <v>238</v>
      </c>
      <c r="D100" s="29">
        <v>292</v>
      </c>
      <c r="E100" s="29">
        <v>301</v>
      </c>
      <c r="F100" s="29">
        <v>275</v>
      </c>
      <c r="G100" s="29">
        <v>245</v>
      </c>
      <c r="H100" s="29">
        <v>317</v>
      </c>
      <c r="I100" s="29">
        <v>316</v>
      </c>
      <c r="J100" s="29">
        <v>295</v>
      </c>
      <c r="K100" s="29">
        <v>327</v>
      </c>
      <c r="L100" s="29">
        <v>371</v>
      </c>
      <c r="M100" s="29">
        <v>324</v>
      </c>
      <c r="N100" s="29">
        <v>511</v>
      </c>
      <c r="O100" s="59">
        <f t="shared" si="13"/>
        <v>0.5771604938271605</v>
      </c>
      <c r="P100" s="55">
        <f t="shared" si="14"/>
        <v>0.75</v>
      </c>
    </row>
    <row r="101" spans="1:16" x14ac:dyDescent="0.25">
      <c r="A101" s="4"/>
      <c r="B101" s="22" t="s">
        <v>143</v>
      </c>
      <c r="C101" s="26">
        <v>504</v>
      </c>
      <c r="D101" s="26">
        <v>326</v>
      </c>
      <c r="E101" s="26">
        <v>373</v>
      </c>
      <c r="F101" s="26">
        <v>262</v>
      </c>
      <c r="G101" s="26">
        <v>286</v>
      </c>
      <c r="H101" s="26">
        <v>357</v>
      </c>
      <c r="I101" s="26">
        <v>360</v>
      </c>
      <c r="J101" s="26">
        <v>388</v>
      </c>
      <c r="K101" s="26">
        <v>394</v>
      </c>
      <c r="L101" s="26">
        <v>434</v>
      </c>
      <c r="M101" s="26">
        <v>431</v>
      </c>
      <c r="N101" s="26">
        <v>459</v>
      </c>
      <c r="O101" s="54">
        <f t="shared" si="13"/>
        <v>6.4965197215777259E-2</v>
      </c>
      <c r="P101" s="56">
        <f t="shared" si="14"/>
        <v>0.40797546012269936</v>
      </c>
    </row>
    <row r="102" spans="1:16" x14ac:dyDescent="0.25">
      <c r="A102" s="4"/>
      <c r="B102" s="22" t="s">
        <v>54</v>
      </c>
      <c r="C102" s="26">
        <v>854</v>
      </c>
      <c r="D102" s="26">
        <v>993</v>
      </c>
      <c r="E102" s="26">
        <v>860</v>
      </c>
      <c r="F102" s="26">
        <v>770</v>
      </c>
      <c r="G102" s="26">
        <v>752</v>
      </c>
      <c r="H102" s="26">
        <v>708</v>
      </c>
      <c r="I102" s="26">
        <v>548</v>
      </c>
      <c r="J102" s="26">
        <v>572</v>
      </c>
      <c r="K102" s="26">
        <v>622</v>
      </c>
      <c r="L102" s="26">
        <v>618</v>
      </c>
      <c r="M102" s="26">
        <v>470</v>
      </c>
      <c r="N102" s="26">
        <v>314</v>
      </c>
      <c r="O102" s="54">
        <f t="shared" si="13"/>
        <v>-0.33191489361702126</v>
      </c>
      <c r="P102" s="56">
        <f t="shared" si="14"/>
        <v>-0.68378650553877141</v>
      </c>
    </row>
    <row r="103" spans="1:16" x14ac:dyDescent="0.25">
      <c r="A103" s="4"/>
      <c r="B103" s="22" t="s">
        <v>192</v>
      </c>
      <c r="C103" s="26"/>
      <c r="D103" s="26"/>
      <c r="E103" s="26"/>
      <c r="F103" s="26"/>
      <c r="G103" s="26"/>
      <c r="H103" s="26"/>
      <c r="I103" s="26"/>
      <c r="J103" s="26">
        <v>40</v>
      </c>
      <c r="K103" s="26">
        <v>44</v>
      </c>
      <c r="L103" s="26">
        <v>24</v>
      </c>
      <c r="M103" s="26">
        <v>8</v>
      </c>
      <c r="N103" s="26">
        <v>0</v>
      </c>
      <c r="O103" s="54">
        <f t="shared" si="13"/>
        <v>-1</v>
      </c>
      <c r="P103" s="56" t="str">
        <f t="shared" si="14"/>
        <v>N/A</v>
      </c>
    </row>
    <row r="104" spans="1:16" x14ac:dyDescent="0.25">
      <c r="A104" s="5"/>
      <c r="B104" s="24" t="s">
        <v>5</v>
      </c>
      <c r="C104" s="28">
        <f>SUM(C100:C103)</f>
        <v>1596</v>
      </c>
      <c r="D104" s="28">
        <f t="shared" ref="D104:L104" si="21">SUM(D100:D103)</f>
        <v>1611</v>
      </c>
      <c r="E104" s="28">
        <f t="shared" si="21"/>
        <v>1534</v>
      </c>
      <c r="F104" s="28">
        <f t="shared" si="21"/>
        <v>1307</v>
      </c>
      <c r="G104" s="28">
        <f t="shared" si="21"/>
        <v>1283</v>
      </c>
      <c r="H104" s="28">
        <f t="shared" si="21"/>
        <v>1382</v>
      </c>
      <c r="I104" s="28">
        <f t="shared" si="21"/>
        <v>1224</v>
      </c>
      <c r="J104" s="28">
        <f t="shared" si="21"/>
        <v>1295</v>
      </c>
      <c r="K104" s="28">
        <f t="shared" si="21"/>
        <v>1387</v>
      </c>
      <c r="L104" s="28">
        <f t="shared" si="21"/>
        <v>1447</v>
      </c>
      <c r="M104" s="28">
        <v>1233</v>
      </c>
      <c r="N104" s="28">
        <v>1284</v>
      </c>
      <c r="O104" s="57">
        <f t="shared" si="13"/>
        <v>4.1362530413625302E-2</v>
      </c>
      <c r="P104" s="58">
        <f t="shared" si="14"/>
        <v>-0.20297951582867785</v>
      </c>
    </row>
    <row r="105" spans="1:16" x14ac:dyDescent="0.25">
      <c r="A105" s="4" t="s">
        <v>119</v>
      </c>
      <c r="B105" s="22" t="s">
        <v>55</v>
      </c>
      <c r="C105" s="26">
        <v>506</v>
      </c>
      <c r="D105" s="26">
        <v>625</v>
      </c>
      <c r="E105" s="26">
        <v>559</v>
      </c>
      <c r="F105" s="26">
        <v>402</v>
      </c>
      <c r="G105" s="26">
        <v>335</v>
      </c>
      <c r="H105" s="26">
        <v>439</v>
      </c>
      <c r="I105" s="26">
        <v>533</v>
      </c>
      <c r="J105" s="26">
        <v>717</v>
      </c>
      <c r="K105" s="26">
        <v>753</v>
      </c>
      <c r="L105" s="26">
        <v>741</v>
      </c>
      <c r="M105" s="26">
        <v>589</v>
      </c>
      <c r="N105" s="26">
        <v>562</v>
      </c>
      <c r="O105" s="54">
        <f t="shared" si="13"/>
        <v>-4.5840407470288627E-2</v>
      </c>
      <c r="P105" s="56">
        <f t="shared" si="14"/>
        <v>-0.1008</v>
      </c>
    </row>
    <row r="106" spans="1:16" x14ac:dyDescent="0.25">
      <c r="A106" s="4"/>
      <c r="B106" s="22" t="s">
        <v>120</v>
      </c>
      <c r="C106" s="26">
        <v>778</v>
      </c>
      <c r="D106" s="26">
        <v>740</v>
      </c>
      <c r="E106" s="26">
        <v>524</v>
      </c>
      <c r="F106" s="26">
        <v>866</v>
      </c>
      <c r="G106" s="26">
        <v>746</v>
      </c>
      <c r="H106" s="26">
        <v>364</v>
      </c>
      <c r="I106" s="26">
        <v>352</v>
      </c>
      <c r="J106" s="26">
        <v>424</v>
      </c>
      <c r="K106" s="26">
        <v>368</v>
      </c>
      <c r="L106" s="26">
        <v>344</v>
      </c>
      <c r="M106" s="26">
        <v>252</v>
      </c>
      <c r="N106" s="26">
        <v>280</v>
      </c>
      <c r="O106" s="54">
        <f t="shared" si="13"/>
        <v>0.1111111111111111</v>
      </c>
      <c r="P106" s="56">
        <f t="shared" si="14"/>
        <v>-0.6216216216216216</v>
      </c>
    </row>
    <row r="107" spans="1:16" x14ac:dyDescent="0.25">
      <c r="A107" s="4"/>
      <c r="B107" s="22" t="s">
        <v>56</v>
      </c>
      <c r="C107" s="26">
        <v>1667</v>
      </c>
      <c r="D107" s="26">
        <v>1803</v>
      </c>
      <c r="E107" s="26">
        <v>1702</v>
      </c>
      <c r="F107" s="26">
        <v>1516</v>
      </c>
      <c r="G107" s="26">
        <v>1432</v>
      </c>
      <c r="H107" s="26">
        <v>1500</v>
      </c>
      <c r="I107" s="26">
        <v>1495</v>
      </c>
      <c r="J107" s="26">
        <v>1187</v>
      </c>
      <c r="K107" s="26">
        <v>1105</v>
      </c>
      <c r="L107" s="26">
        <v>1121</v>
      </c>
      <c r="M107" s="26">
        <v>1255</v>
      </c>
      <c r="N107" s="26">
        <v>1166</v>
      </c>
      <c r="O107" s="54">
        <f t="shared" si="13"/>
        <v>-7.091633466135458E-2</v>
      </c>
      <c r="P107" s="56">
        <f t="shared" si="14"/>
        <v>-0.35330005546311705</v>
      </c>
    </row>
    <row r="108" spans="1:16" x14ac:dyDescent="0.25">
      <c r="A108" s="5"/>
      <c r="B108" s="24" t="s">
        <v>5</v>
      </c>
      <c r="C108" s="28">
        <f>SUM(C105:C107)</f>
        <v>2951</v>
      </c>
      <c r="D108" s="28">
        <f t="shared" ref="D108:L108" si="22">SUM(D105:D107)</f>
        <v>3168</v>
      </c>
      <c r="E108" s="28">
        <f t="shared" si="22"/>
        <v>2785</v>
      </c>
      <c r="F108" s="28">
        <f t="shared" si="22"/>
        <v>2784</v>
      </c>
      <c r="G108" s="28">
        <f t="shared" si="22"/>
        <v>2513</v>
      </c>
      <c r="H108" s="28">
        <f t="shared" si="22"/>
        <v>2303</v>
      </c>
      <c r="I108" s="28">
        <f t="shared" si="22"/>
        <v>2380</v>
      </c>
      <c r="J108" s="28">
        <f t="shared" si="22"/>
        <v>2328</v>
      </c>
      <c r="K108" s="28">
        <f t="shared" si="22"/>
        <v>2226</v>
      </c>
      <c r="L108" s="28">
        <f t="shared" si="22"/>
        <v>2206</v>
      </c>
      <c r="M108" s="28">
        <v>2096</v>
      </c>
      <c r="N108" s="28">
        <v>2008</v>
      </c>
      <c r="O108" s="57">
        <f t="shared" si="13"/>
        <v>-4.1984732824427481E-2</v>
      </c>
      <c r="P108" s="58">
        <f t="shared" si="14"/>
        <v>-0.36616161616161619</v>
      </c>
    </row>
    <row r="109" spans="1:16" x14ac:dyDescent="0.25">
      <c r="A109" s="5" t="s">
        <v>121</v>
      </c>
      <c r="B109" s="24" t="s">
        <v>121</v>
      </c>
      <c r="C109" s="28">
        <v>3908</v>
      </c>
      <c r="D109" s="28">
        <v>4022</v>
      </c>
      <c r="E109" s="28">
        <v>4076</v>
      </c>
      <c r="F109" s="28">
        <v>3690</v>
      </c>
      <c r="G109" s="28">
        <v>3716</v>
      </c>
      <c r="H109" s="28">
        <v>3676</v>
      </c>
      <c r="I109" s="28">
        <v>3980</v>
      </c>
      <c r="J109" s="28">
        <v>4566</v>
      </c>
      <c r="K109" s="28">
        <v>4974</v>
      </c>
      <c r="L109" s="28">
        <v>5002</v>
      </c>
      <c r="M109" s="28">
        <v>5076</v>
      </c>
      <c r="N109" s="28">
        <v>5488</v>
      </c>
      <c r="O109" s="57">
        <f t="shared" si="13"/>
        <v>8.1166272655634364E-2</v>
      </c>
      <c r="P109" s="55">
        <f t="shared" si="14"/>
        <v>0.36449527598209847</v>
      </c>
    </row>
    <row r="110" spans="1:16" x14ac:dyDescent="0.25">
      <c r="A110" s="4" t="s">
        <v>59</v>
      </c>
      <c r="B110" s="22" t="s">
        <v>60</v>
      </c>
      <c r="C110" s="26">
        <v>3764</v>
      </c>
      <c r="D110" s="26">
        <v>3484</v>
      </c>
      <c r="E110" s="26">
        <v>2683</v>
      </c>
      <c r="F110" s="26">
        <v>2603</v>
      </c>
      <c r="G110" s="26">
        <v>3282</v>
      </c>
      <c r="H110" s="26">
        <v>2794</v>
      </c>
      <c r="I110" s="26">
        <v>3055</v>
      </c>
      <c r="J110" s="26">
        <v>2493</v>
      </c>
      <c r="K110" s="26">
        <v>1971</v>
      </c>
      <c r="L110" s="26">
        <v>1679</v>
      </c>
      <c r="M110" s="26">
        <v>1498</v>
      </c>
      <c r="N110" s="26">
        <v>1367</v>
      </c>
      <c r="O110" s="54">
        <f t="shared" si="13"/>
        <v>-8.7449933244325762E-2</v>
      </c>
      <c r="P110" s="55">
        <f t="shared" si="14"/>
        <v>-0.6076349024110218</v>
      </c>
    </row>
    <row r="111" spans="1:16" x14ac:dyDescent="0.25">
      <c r="A111" s="4"/>
      <c r="B111" s="22" t="s">
        <v>194</v>
      </c>
      <c r="C111" s="26"/>
      <c r="D111" s="26"/>
      <c r="E111" s="26"/>
      <c r="F111" s="26"/>
      <c r="G111" s="26"/>
      <c r="H111" s="26"/>
      <c r="I111" s="26"/>
      <c r="J111" s="26"/>
      <c r="K111" s="26">
        <v>408</v>
      </c>
      <c r="L111" s="26">
        <v>392</v>
      </c>
      <c r="M111" s="26">
        <v>252</v>
      </c>
      <c r="N111" s="26">
        <v>358</v>
      </c>
      <c r="O111" s="54">
        <f t="shared" si="13"/>
        <v>0.42063492063492064</v>
      </c>
      <c r="P111" s="56" t="str">
        <f t="shared" si="14"/>
        <v>N/A</v>
      </c>
    </row>
    <row r="112" spans="1:16" x14ac:dyDescent="0.25">
      <c r="A112" s="5"/>
      <c r="B112" s="24" t="s">
        <v>5</v>
      </c>
      <c r="C112" s="28">
        <f>SUM(C110:C111)</f>
        <v>3764</v>
      </c>
      <c r="D112" s="28">
        <f t="shared" ref="D112:L112" si="23">SUM(D110:D111)</f>
        <v>3484</v>
      </c>
      <c r="E112" s="28">
        <f t="shared" si="23"/>
        <v>2683</v>
      </c>
      <c r="F112" s="28">
        <f t="shared" si="23"/>
        <v>2603</v>
      </c>
      <c r="G112" s="28">
        <f t="shared" si="23"/>
        <v>3282</v>
      </c>
      <c r="H112" s="28">
        <f t="shared" si="23"/>
        <v>2794</v>
      </c>
      <c r="I112" s="28">
        <f t="shared" si="23"/>
        <v>3055</v>
      </c>
      <c r="J112" s="28">
        <f t="shared" si="23"/>
        <v>2493</v>
      </c>
      <c r="K112" s="28">
        <f t="shared" si="23"/>
        <v>2379</v>
      </c>
      <c r="L112" s="28">
        <f t="shared" si="23"/>
        <v>2071</v>
      </c>
      <c r="M112" s="28">
        <v>1750</v>
      </c>
      <c r="N112" s="28">
        <v>1725</v>
      </c>
      <c r="O112" s="57">
        <f t="shared" si="13"/>
        <v>-1.4285714285714285E-2</v>
      </c>
      <c r="P112" s="58">
        <f t="shared" si="14"/>
        <v>-0.5048794489092997</v>
      </c>
    </row>
    <row r="113" spans="1:16" ht="15.75" customHeight="1" x14ac:dyDescent="0.25">
      <c r="A113" s="50" t="s">
        <v>199</v>
      </c>
      <c r="B113" s="22" t="s">
        <v>49</v>
      </c>
      <c r="C113" s="26">
        <v>4154</v>
      </c>
      <c r="D113" s="26">
        <v>3656</v>
      </c>
      <c r="E113" s="26">
        <v>3751</v>
      </c>
      <c r="F113" s="26">
        <v>3107</v>
      </c>
      <c r="G113" s="26">
        <v>3532</v>
      </c>
      <c r="H113" s="26">
        <v>3712</v>
      </c>
      <c r="I113" s="26">
        <v>3281</v>
      </c>
      <c r="J113" s="26">
        <v>2932</v>
      </c>
      <c r="K113" s="26">
        <v>3084</v>
      </c>
      <c r="L113" s="26">
        <v>2816</v>
      </c>
      <c r="M113" s="26">
        <v>2555</v>
      </c>
      <c r="N113" s="26">
        <v>2760</v>
      </c>
      <c r="O113" s="54">
        <f t="shared" si="13"/>
        <v>8.0234833659491189E-2</v>
      </c>
      <c r="P113" s="56">
        <f t="shared" si="14"/>
        <v>-0.24507658643326038</v>
      </c>
    </row>
    <row r="114" spans="1:16" x14ac:dyDescent="0.25">
      <c r="A114" s="18" t="s">
        <v>200</v>
      </c>
      <c r="B114" s="22" t="s">
        <v>50</v>
      </c>
      <c r="C114" s="26">
        <v>352</v>
      </c>
      <c r="D114" s="26">
        <v>332</v>
      </c>
      <c r="E114" s="26">
        <v>348</v>
      </c>
      <c r="F114" s="26">
        <v>524</v>
      </c>
      <c r="G114" s="26">
        <v>612</v>
      </c>
      <c r="H114" s="26">
        <v>504</v>
      </c>
      <c r="I114" s="26">
        <v>524</v>
      </c>
      <c r="J114" s="26">
        <v>368</v>
      </c>
      <c r="K114" s="26">
        <v>329</v>
      </c>
      <c r="L114" s="26">
        <v>272</v>
      </c>
      <c r="M114" s="26">
        <v>324</v>
      </c>
      <c r="N114" s="26">
        <v>276</v>
      </c>
      <c r="O114" s="54">
        <f t="shared" si="13"/>
        <v>-0.14814814814814814</v>
      </c>
      <c r="P114" s="56">
        <f t="shared" si="14"/>
        <v>-0.16867469879518071</v>
      </c>
    </row>
    <row r="115" spans="1:16" x14ac:dyDescent="0.25">
      <c r="A115" s="18"/>
      <c r="B115" s="22" t="s">
        <v>51</v>
      </c>
      <c r="C115" s="26">
        <v>682</v>
      </c>
      <c r="D115" s="26">
        <v>629</v>
      </c>
      <c r="E115" s="26">
        <v>587</v>
      </c>
      <c r="F115" s="26">
        <v>546</v>
      </c>
      <c r="G115" s="26">
        <v>579</v>
      </c>
      <c r="H115" s="26">
        <v>485</v>
      </c>
      <c r="I115" s="26">
        <v>562</v>
      </c>
      <c r="J115" s="26">
        <v>422</v>
      </c>
      <c r="K115" s="26">
        <v>539</v>
      </c>
      <c r="L115" s="26">
        <v>601</v>
      </c>
      <c r="M115" s="26">
        <v>594</v>
      </c>
      <c r="N115" s="26">
        <v>513</v>
      </c>
      <c r="O115" s="54">
        <f t="shared" si="13"/>
        <v>-0.13636363636363635</v>
      </c>
      <c r="P115" s="56">
        <f t="shared" si="14"/>
        <v>-0.18441971383147854</v>
      </c>
    </row>
    <row r="116" spans="1:16" x14ac:dyDescent="0.25">
      <c r="A116" s="18"/>
      <c r="B116" s="22" t="s">
        <v>141</v>
      </c>
      <c r="C116" s="26">
        <v>893</v>
      </c>
      <c r="D116" s="26">
        <v>695</v>
      </c>
      <c r="E116" s="26">
        <v>467</v>
      </c>
      <c r="F116" s="26">
        <v>411</v>
      </c>
      <c r="G116" s="26">
        <v>321</v>
      </c>
      <c r="H116" s="26">
        <v>284</v>
      </c>
      <c r="I116" s="26">
        <v>228</v>
      </c>
      <c r="J116" s="26">
        <v>309</v>
      </c>
      <c r="K116" s="26">
        <v>263</v>
      </c>
      <c r="L116" s="26">
        <v>151</v>
      </c>
      <c r="M116" s="26">
        <v>112</v>
      </c>
      <c r="N116" s="26">
        <v>67</v>
      </c>
      <c r="O116" s="54">
        <f t="shared" si="13"/>
        <v>-0.4017857142857143</v>
      </c>
      <c r="P116" s="56">
        <f t="shared" si="14"/>
        <v>-0.90359712230215827</v>
      </c>
    </row>
    <row r="117" spans="1:16" x14ac:dyDescent="0.25">
      <c r="A117" s="18"/>
      <c r="B117" s="22" t="s">
        <v>142</v>
      </c>
      <c r="C117" s="26">
        <v>1003</v>
      </c>
      <c r="D117" s="26">
        <v>584</v>
      </c>
      <c r="E117" s="26">
        <v>655</v>
      </c>
      <c r="F117" s="26">
        <v>782</v>
      </c>
      <c r="G117" s="26">
        <v>860</v>
      </c>
      <c r="H117" s="26">
        <v>1089</v>
      </c>
      <c r="I117" s="26">
        <v>762</v>
      </c>
      <c r="J117" s="26">
        <v>612</v>
      </c>
      <c r="K117" s="26">
        <v>635</v>
      </c>
      <c r="L117" s="26">
        <v>488</v>
      </c>
      <c r="M117" s="26">
        <v>277</v>
      </c>
      <c r="N117" s="26">
        <v>287</v>
      </c>
      <c r="O117" s="54">
        <f t="shared" si="13"/>
        <v>3.6101083032490974E-2</v>
      </c>
      <c r="P117" s="56">
        <f t="shared" si="14"/>
        <v>-0.50856164383561642</v>
      </c>
    </row>
    <row r="118" spans="1:16" x14ac:dyDescent="0.25">
      <c r="A118" s="18"/>
      <c r="B118" s="22" t="s">
        <v>162</v>
      </c>
      <c r="C118" s="26">
        <v>72</v>
      </c>
      <c r="D118" s="26">
        <v>120</v>
      </c>
      <c r="E118" s="26">
        <v>120</v>
      </c>
      <c r="F118" s="26">
        <v>68</v>
      </c>
      <c r="G118" s="26">
        <v>100</v>
      </c>
      <c r="H118" s="26">
        <v>102</v>
      </c>
      <c r="I118" s="26">
        <v>72</v>
      </c>
      <c r="J118" s="26">
        <v>144</v>
      </c>
      <c r="K118" s="26">
        <v>102</v>
      </c>
      <c r="L118" s="26">
        <v>94</v>
      </c>
      <c r="M118" s="26">
        <v>74</v>
      </c>
      <c r="N118" s="26">
        <v>98</v>
      </c>
      <c r="O118" s="54">
        <f t="shared" si="13"/>
        <v>0.32432432432432434</v>
      </c>
      <c r="P118" s="56">
        <f t="shared" si="14"/>
        <v>-0.18333333333333332</v>
      </c>
    </row>
    <row r="119" spans="1:16" x14ac:dyDescent="0.25">
      <c r="A119" s="18"/>
      <c r="B119" s="22" t="s">
        <v>167</v>
      </c>
      <c r="C119" s="26"/>
      <c r="D119" s="26">
        <v>92</v>
      </c>
      <c r="E119" s="26">
        <v>80</v>
      </c>
      <c r="F119" s="26">
        <v>100</v>
      </c>
      <c r="G119" s="26">
        <v>88</v>
      </c>
      <c r="H119" s="26">
        <v>85</v>
      </c>
      <c r="I119" s="26">
        <v>95</v>
      </c>
      <c r="J119" s="26">
        <v>40</v>
      </c>
      <c r="K119" s="26">
        <v>54</v>
      </c>
      <c r="L119" s="26">
        <v>40</v>
      </c>
      <c r="M119" s="26">
        <v>0</v>
      </c>
      <c r="N119" s="26">
        <v>0</v>
      </c>
      <c r="O119" s="54" t="str">
        <f t="shared" si="13"/>
        <v>N/A</v>
      </c>
      <c r="P119" s="56">
        <f t="shared" si="14"/>
        <v>-1</v>
      </c>
    </row>
    <row r="120" spans="1:16" x14ac:dyDescent="0.25">
      <c r="A120" s="18"/>
      <c r="B120" s="22" t="s">
        <v>187</v>
      </c>
      <c r="C120" s="26"/>
      <c r="D120" s="26"/>
      <c r="E120" s="26"/>
      <c r="F120" s="26"/>
      <c r="G120" s="26"/>
      <c r="H120" s="26">
        <v>36</v>
      </c>
      <c r="I120" s="26">
        <v>4</v>
      </c>
      <c r="J120" s="26">
        <v>50</v>
      </c>
      <c r="K120" s="26">
        <v>55</v>
      </c>
      <c r="L120" s="26">
        <v>14</v>
      </c>
      <c r="M120" s="26">
        <v>47</v>
      </c>
      <c r="N120" s="26">
        <v>41</v>
      </c>
      <c r="O120" s="54">
        <f t="shared" si="13"/>
        <v>-0.1276595744680851</v>
      </c>
      <c r="P120" s="56" t="str">
        <f t="shared" si="14"/>
        <v>N/A</v>
      </c>
    </row>
    <row r="121" spans="1:16" x14ac:dyDescent="0.25">
      <c r="A121" s="19"/>
      <c r="B121" s="24" t="s">
        <v>5</v>
      </c>
      <c r="C121" s="28">
        <f>SUM(C113:C120)</f>
        <v>7156</v>
      </c>
      <c r="D121" s="28">
        <f t="shared" ref="D121:L121" si="24">SUM(D113:D120)</f>
        <v>6108</v>
      </c>
      <c r="E121" s="28">
        <f t="shared" si="24"/>
        <v>6008</v>
      </c>
      <c r="F121" s="28">
        <f t="shared" si="24"/>
        <v>5538</v>
      </c>
      <c r="G121" s="28">
        <f t="shared" si="24"/>
        <v>6092</v>
      </c>
      <c r="H121" s="28">
        <f t="shared" si="24"/>
        <v>6297</v>
      </c>
      <c r="I121" s="28">
        <f t="shared" si="24"/>
        <v>5528</v>
      </c>
      <c r="J121" s="28">
        <f t="shared" si="24"/>
        <v>4877</v>
      </c>
      <c r="K121" s="28">
        <f t="shared" si="24"/>
        <v>5061</v>
      </c>
      <c r="L121" s="28">
        <f t="shared" si="24"/>
        <v>4476</v>
      </c>
      <c r="M121" s="28">
        <v>3983</v>
      </c>
      <c r="N121" s="28">
        <v>4042</v>
      </c>
      <c r="O121" s="57">
        <f t="shared" si="13"/>
        <v>1.4812955059000753E-2</v>
      </c>
      <c r="P121" s="58">
        <f t="shared" si="14"/>
        <v>-0.33824492468893252</v>
      </c>
    </row>
    <row r="122" spans="1:16" hidden="1" x14ac:dyDescent="0.25">
      <c r="A122" s="4" t="s">
        <v>121</v>
      </c>
      <c r="B122" s="22" t="s">
        <v>122</v>
      </c>
      <c r="C122" s="26">
        <v>0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57" t="str">
        <f t="shared" si="13"/>
        <v>N/A</v>
      </c>
      <c r="P122" s="55" t="str">
        <f t="shared" si="14"/>
        <v>N/A</v>
      </c>
    </row>
    <row r="123" spans="1:16" hidden="1" x14ac:dyDescent="0.25">
      <c r="A123" s="4"/>
      <c r="B123" s="22" t="s">
        <v>57</v>
      </c>
      <c r="C123" s="26">
        <v>0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57" t="str">
        <f t="shared" si="13"/>
        <v>N/A</v>
      </c>
      <c r="P123" s="55" t="str">
        <f t="shared" si="14"/>
        <v>N/A</v>
      </c>
    </row>
    <row r="124" spans="1:16" hidden="1" x14ac:dyDescent="0.25">
      <c r="A124" s="5"/>
      <c r="B124" s="24" t="s">
        <v>5</v>
      </c>
      <c r="C124" s="28">
        <f>SUM(C122:C123)</f>
        <v>0</v>
      </c>
      <c r="D124" s="28">
        <f>SUM(D122:D123)</f>
        <v>0</v>
      </c>
      <c r="E124" s="28">
        <f>SUM(E122:E123)</f>
        <v>0</v>
      </c>
      <c r="F124" s="28"/>
      <c r="G124" s="28"/>
      <c r="H124" s="28"/>
      <c r="I124" s="28"/>
      <c r="J124" s="28"/>
      <c r="K124" s="28"/>
      <c r="L124" s="28"/>
      <c r="M124" s="28"/>
      <c r="N124" s="28"/>
      <c r="O124" s="57" t="str">
        <f t="shared" si="13"/>
        <v>N/A</v>
      </c>
      <c r="P124" s="55" t="str">
        <f t="shared" si="14"/>
        <v>N/A</v>
      </c>
    </row>
    <row r="125" spans="1:16" x14ac:dyDescent="0.25">
      <c r="A125" s="5" t="s">
        <v>123</v>
      </c>
      <c r="B125" s="24" t="s">
        <v>58</v>
      </c>
      <c r="C125" s="28">
        <v>484</v>
      </c>
      <c r="D125" s="28">
        <v>432</v>
      </c>
      <c r="E125" s="28">
        <v>496</v>
      </c>
      <c r="F125" s="28">
        <v>470</v>
      </c>
      <c r="G125" s="28">
        <v>436</v>
      </c>
      <c r="H125" s="28">
        <v>520</v>
      </c>
      <c r="I125" s="28">
        <v>504</v>
      </c>
      <c r="J125" s="28">
        <v>548</v>
      </c>
      <c r="K125" s="28"/>
      <c r="L125" s="28"/>
      <c r="M125" s="28"/>
      <c r="N125" s="28"/>
      <c r="O125" s="57" t="str">
        <f t="shared" si="13"/>
        <v>N/A</v>
      </c>
      <c r="P125" s="55">
        <f t="shared" si="14"/>
        <v>-1</v>
      </c>
    </row>
    <row r="126" spans="1:16" ht="16.5" thickBot="1" x14ac:dyDescent="0.3">
      <c r="A126" s="41" t="s">
        <v>124</v>
      </c>
      <c r="B126" s="42"/>
      <c r="C126" s="43">
        <f>C121+C99+C108+C109+C125+C112+C104</f>
        <v>22709</v>
      </c>
      <c r="D126" s="43">
        <f t="shared" ref="D126:L126" si="25">D121+D99+D108+D109+D125+D112+D104</f>
        <v>21447</v>
      </c>
      <c r="E126" s="43">
        <f t="shared" si="25"/>
        <v>20252</v>
      </c>
      <c r="F126" s="43">
        <f t="shared" si="25"/>
        <v>18910</v>
      </c>
      <c r="G126" s="43">
        <f t="shared" si="25"/>
        <v>20092</v>
      </c>
      <c r="H126" s="43">
        <f t="shared" si="25"/>
        <v>19466</v>
      </c>
      <c r="I126" s="43">
        <f t="shared" si="25"/>
        <v>18901</v>
      </c>
      <c r="J126" s="43">
        <f t="shared" si="25"/>
        <v>18191</v>
      </c>
      <c r="K126" s="43">
        <f t="shared" si="25"/>
        <v>17819</v>
      </c>
      <c r="L126" s="43">
        <f t="shared" si="25"/>
        <v>16993</v>
      </c>
      <c r="M126" s="43">
        <f t="shared" ref="M126:N126" si="26">M121+M99+M108+M109+M125+M112+M104</f>
        <v>15997</v>
      </c>
      <c r="N126" s="43">
        <f t="shared" si="26"/>
        <v>16400</v>
      </c>
      <c r="O126" s="62">
        <f t="shared" si="13"/>
        <v>2.5192223541914111E-2</v>
      </c>
      <c r="P126" s="66">
        <f t="shared" si="14"/>
        <v>-0.23532428777917658</v>
      </c>
    </row>
    <row r="127" spans="1:16" x14ac:dyDescent="0.25">
      <c r="A127" s="45" t="s">
        <v>61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69" t="str">
        <f t="shared" si="13"/>
        <v>N/A</v>
      </c>
      <c r="P127" s="70" t="str">
        <f t="shared" si="14"/>
        <v>N/A</v>
      </c>
    </row>
    <row r="128" spans="1:16" x14ac:dyDescent="0.25">
      <c r="A128" s="4" t="s">
        <v>62</v>
      </c>
      <c r="B128" s="22" t="s">
        <v>63</v>
      </c>
      <c r="C128" s="26">
        <v>2134</v>
      </c>
      <c r="D128" s="26">
        <v>1928</v>
      </c>
      <c r="E128" s="26">
        <v>1818</v>
      </c>
      <c r="F128" s="26">
        <v>1815</v>
      </c>
      <c r="G128" s="26">
        <v>1817</v>
      </c>
      <c r="H128" s="26">
        <v>1968</v>
      </c>
      <c r="I128" s="26">
        <v>2078</v>
      </c>
      <c r="J128" s="26">
        <v>2784</v>
      </c>
      <c r="K128" s="26">
        <v>3174</v>
      </c>
      <c r="L128" s="26">
        <v>3600</v>
      </c>
      <c r="M128" s="26">
        <v>0</v>
      </c>
      <c r="N128" s="26">
        <v>0</v>
      </c>
      <c r="O128" s="59" t="str">
        <f t="shared" si="13"/>
        <v>N/A</v>
      </c>
      <c r="P128" s="55">
        <f t="shared" si="14"/>
        <v>-1</v>
      </c>
    </row>
    <row r="129" spans="1:17" x14ac:dyDescent="0.25">
      <c r="A129" s="4"/>
      <c r="B129" s="22" t="s">
        <v>151</v>
      </c>
      <c r="C129" s="26">
        <v>1158</v>
      </c>
      <c r="D129" s="26">
        <v>1436</v>
      </c>
      <c r="E129" s="26">
        <v>1556</v>
      </c>
      <c r="F129" s="26">
        <v>1600</v>
      </c>
      <c r="G129" s="26">
        <v>1682</v>
      </c>
      <c r="H129" s="26">
        <v>1998</v>
      </c>
      <c r="I129" s="26">
        <v>2200</v>
      </c>
      <c r="J129" s="26">
        <v>2180</v>
      </c>
      <c r="K129" s="26">
        <v>2782</v>
      </c>
      <c r="L129" s="26">
        <v>2776</v>
      </c>
      <c r="M129" s="26">
        <v>0</v>
      </c>
      <c r="N129" s="26">
        <v>0</v>
      </c>
      <c r="O129" s="54" t="str">
        <f t="shared" si="13"/>
        <v>N/A</v>
      </c>
      <c r="P129" s="56">
        <f t="shared" si="14"/>
        <v>-1</v>
      </c>
    </row>
    <row r="130" spans="1:17" x14ac:dyDescent="0.25">
      <c r="A130" s="4"/>
      <c r="B130" s="22" t="s">
        <v>204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>
        <v>6609</v>
      </c>
      <c r="N130" s="26">
        <v>7487</v>
      </c>
      <c r="O130" s="54">
        <f t="shared" si="13"/>
        <v>0.13284914510515963</v>
      </c>
      <c r="P130" s="56" t="str">
        <f t="shared" si="14"/>
        <v>N/A</v>
      </c>
    </row>
    <row r="131" spans="1:17" x14ac:dyDescent="0.25">
      <c r="A131" s="4"/>
      <c r="B131" s="22" t="s">
        <v>175</v>
      </c>
      <c r="C131" s="26"/>
      <c r="D131" s="26"/>
      <c r="E131" s="26">
        <v>3</v>
      </c>
      <c r="F131" s="26">
        <v>9</v>
      </c>
      <c r="G131" s="26" t="s">
        <v>181</v>
      </c>
      <c r="H131" s="26">
        <v>21</v>
      </c>
      <c r="I131" s="26">
        <v>3</v>
      </c>
      <c r="J131" s="26">
        <v>21</v>
      </c>
      <c r="K131" s="26">
        <v>42</v>
      </c>
      <c r="L131" s="26">
        <v>24</v>
      </c>
      <c r="M131" s="26">
        <v>6</v>
      </c>
      <c r="N131" s="26">
        <v>6</v>
      </c>
      <c r="O131" s="54">
        <f t="shared" si="13"/>
        <v>0</v>
      </c>
      <c r="P131" s="56" t="str">
        <f t="shared" si="14"/>
        <v>N/A</v>
      </c>
    </row>
    <row r="132" spans="1:17" x14ac:dyDescent="0.25">
      <c r="A132" s="5"/>
      <c r="B132" s="24" t="s">
        <v>5</v>
      </c>
      <c r="C132" s="28">
        <f>SUM(C128:C131)</f>
        <v>3292</v>
      </c>
      <c r="D132" s="28">
        <f t="shared" ref="D132:L132" si="27">SUM(D128:D131)</f>
        <v>3364</v>
      </c>
      <c r="E132" s="28">
        <f t="shared" si="27"/>
        <v>3377</v>
      </c>
      <c r="F132" s="28">
        <f t="shared" si="27"/>
        <v>3424</v>
      </c>
      <c r="G132" s="28">
        <f t="shared" si="27"/>
        <v>3499</v>
      </c>
      <c r="H132" s="28">
        <f t="shared" si="27"/>
        <v>3987</v>
      </c>
      <c r="I132" s="28">
        <f t="shared" si="27"/>
        <v>4281</v>
      </c>
      <c r="J132" s="28">
        <f t="shared" si="27"/>
        <v>4985</v>
      </c>
      <c r="K132" s="28">
        <f t="shared" si="27"/>
        <v>5998</v>
      </c>
      <c r="L132" s="28">
        <f t="shared" si="27"/>
        <v>6400</v>
      </c>
      <c r="M132" s="28">
        <v>6615</v>
      </c>
      <c r="N132" s="28">
        <v>7493</v>
      </c>
      <c r="O132" s="57">
        <f t="shared" si="13"/>
        <v>0.1327286470143613</v>
      </c>
      <c r="P132" s="58">
        <f t="shared" si="14"/>
        <v>1.2274078478002377</v>
      </c>
    </row>
    <row r="133" spans="1:17" x14ac:dyDescent="0.25">
      <c r="A133" s="5" t="s">
        <v>216</v>
      </c>
      <c r="B133" s="24" t="s">
        <v>214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>
        <v>16</v>
      </c>
      <c r="O133" s="57" t="str">
        <f t="shared" ref="O133" si="28">IF(M133&gt;0,(N133-M133)/M133,"N/A")</f>
        <v>N/A</v>
      </c>
      <c r="P133" s="58" t="str">
        <f t="shared" ref="P133" si="29">IF(D133&gt;0,(N133-D133)/D133,"N/A")</f>
        <v>N/A</v>
      </c>
    </row>
    <row r="134" spans="1:17" x14ac:dyDescent="0.25">
      <c r="A134" s="5" t="s">
        <v>163</v>
      </c>
      <c r="B134" s="24" t="s">
        <v>164</v>
      </c>
      <c r="C134" s="28">
        <v>1201</v>
      </c>
      <c r="D134" s="28">
        <v>1171</v>
      </c>
      <c r="E134" s="28">
        <v>1390</v>
      </c>
      <c r="F134" s="28">
        <v>1378</v>
      </c>
      <c r="G134" s="28">
        <v>1502</v>
      </c>
      <c r="H134" s="28">
        <v>1483</v>
      </c>
      <c r="I134" s="28">
        <v>1891</v>
      </c>
      <c r="J134" s="28">
        <v>2099</v>
      </c>
      <c r="K134" s="28">
        <v>2525</v>
      </c>
      <c r="L134" s="28">
        <v>3033</v>
      </c>
      <c r="M134" s="28">
        <v>3423</v>
      </c>
      <c r="N134" s="28">
        <v>3703</v>
      </c>
      <c r="O134" s="57">
        <f t="shared" si="13"/>
        <v>8.1799591002044994E-2</v>
      </c>
      <c r="P134" s="55">
        <f t="shared" si="14"/>
        <v>2.1622544833475663</v>
      </c>
    </row>
    <row r="135" spans="1:17" x14ac:dyDescent="0.25">
      <c r="A135" s="7" t="s">
        <v>64</v>
      </c>
      <c r="B135" s="38" t="s">
        <v>65</v>
      </c>
      <c r="C135" s="34">
        <v>20</v>
      </c>
      <c r="D135" s="34">
        <v>0</v>
      </c>
      <c r="E135" s="34"/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28">
        <v>0</v>
      </c>
      <c r="L135" s="28">
        <v>0</v>
      </c>
      <c r="M135" s="28">
        <v>0</v>
      </c>
      <c r="N135" s="28">
        <v>0</v>
      </c>
      <c r="O135" s="57" t="str">
        <f t="shared" si="13"/>
        <v>N/A</v>
      </c>
      <c r="P135" s="55" t="str">
        <f t="shared" si="14"/>
        <v>N/A</v>
      </c>
    </row>
    <row r="136" spans="1:17" x14ac:dyDescent="0.25">
      <c r="A136" s="7" t="s">
        <v>66</v>
      </c>
      <c r="B136" s="38" t="s">
        <v>67</v>
      </c>
      <c r="C136" s="34">
        <v>1838</v>
      </c>
      <c r="D136" s="34">
        <v>1871</v>
      </c>
      <c r="E136" s="34">
        <v>1394</v>
      </c>
      <c r="F136" s="34">
        <v>1580</v>
      </c>
      <c r="G136" s="34">
        <v>1593</v>
      </c>
      <c r="H136" s="34">
        <v>1988</v>
      </c>
      <c r="I136" s="34">
        <v>2364</v>
      </c>
      <c r="J136" s="34">
        <v>3076</v>
      </c>
      <c r="K136" s="28">
        <v>3462</v>
      </c>
      <c r="L136" s="28">
        <v>4181</v>
      </c>
      <c r="M136" s="28">
        <v>4657</v>
      </c>
      <c r="N136" s="28">
        <v>4357</v>
      </c>
      <c r="O136" s="57">
        <f t="shared" si="13"/>
        <v>-6.441915396177797E-2</v>
      </c>
      <c r="P136" s="55">
        <f t="shared" si="14"/>
        <v>1.3287012292891502</v>
      </c>
    </row>
    <row r="137" spans="1:17" x14ac:dyDescent="0.25">
      <c r="A137" s="7" t="s">
        <v>125</v>
      </c>
      <c r="B137" s="38" t="s">
        <v>68</v>
      </c>
      <c r="C137" s="34">
        <v>2074</v>
      </c>
      <c r="D137" s="34">
        <v>1668</v>
      </c>
      <c r="E137" s="34">
        <v>1666</v>
      </c>
      <c r="F137" s="34">
        <v>1500</v>
      </c>
      <c r="G137" s="34">
        <v>1385</v>
      </c>
      <c r="H137" s="34">
        <v>1959</v>
      </c>
      <c r="I137" s="34">
        <v>2063</v>
      </c>
      <c r="J137" s="34">
        <v>2384</v>
      </c>
      <c r="K137" s="28">
        <v>3130</v>
      </c>
      <c r="L137" s="28">
        <v>3690</v>
      </c>
      <c r="M137" s="28">
        <v>4053</v>
      </c>
      <c r="N137" s="28">
        <v>4869</v>
      </c>
      <c r="O137" s="57">
        <f t="shared" ref="O137:O171" si="30">IF(M137&gt;0,(N137-M137)/M137,"N/A")</f>
        <v>0.20133234641006661</v>
      </c>
      <c r="P137" s="55">
        <f t="shared" ref="P137:P171" si="31">IF(D137&gt;0,(N137-D137)/D137,"N/A")</f>
        <v>1.9190647482014389</v>
      </c>
    </row>
    <row r="138" spans="1:17" x14ac:dyDescent="0.25">
      <c r="A138" s="7" t="s">
        <v>69</v>
      </c>
      <c r="B138" s="38" t="s">
        <v>70</v>
      </c>
      <c r="C138" s="34">
        <v>216</v>
      </c>
      <c r="D138" s="34">
        <v>104</v>
      </c>
      <c r="E138" s="34">
        <v>188</v>
      </c>
      <c r="F138" s="34">
        <v>140</v>
      </c>
      <c r="G138" s="34">
        <v>120</v>
      </c>
      <c r="H138" s="34">
        <v>212</v>
      </c>
      <c r="I138" s="34">
        <v>84</v>
      </c>
      <c r="J138" s="34">
        <v>212</v>
      </c>
      <c r="K138" s="28">
        <v>192</v>
      </c>
      <c r="L138" s="28">
        <v>252</v>
      </c>
      <c r="M138" s="28">
        <v>172</v>
      </c>
      <c r="N138" s="28">
        <v>254</v>
      </c>
      <c r="O138" s="57">
        <f t="shared" si="30"/>
        <v>0.47674418604651164</v>
      </c>
      <c r="P138" s="55">
        <f t="shared" si="31"/>
        <v>1.4423076923076923</v>
      </c>
    </row>
    <row r="139" spans="1:17" x14ac:dyDescent="0.25">
      <c r="A139" s="16" t="s">
        <v>148</v>
      </c>
      <c r="B139" s="25" t="s">
        <v>147</v>
      </c>
      <c r="C139" s="29">
        <v>265</v>
      </c>
      <c r="D139" s="29">
        <v>340</v>
      </c>
      <c r="E139" s="29">
        <v>332</v>
      </c>
      <c r="F139" s="29">
        <v>400</v>
      </c>
      <c r="G139" s="29">
        <v>384</v>
      </c>
      <c r="H139" s="29">
        <v>488</v>
      </c>
      <c r="I139" s="29">
        <v>600</v>
      </c>
      <c r="J139" s="29">
        <v>776</v>
      </c>
      <c r="K139" s="26">
        <v>678</v>
      </c>
      <c r="L139" s="26">
        <v>902</v>
      </c>
      <c r="M139" s="26">
        <v>946</v>
      </c>
      <c r="N139" s="26">
        <v>1356</v>
      </c>
      <c r="O139" s="57">
        <f t="shared" si="30"/>
        <v>0.43340380549682878</v>
      </c>
      <c r="P139" s="55">
        <f t="shared" si="31"/>
        <v>2.9882352941176471</v>
      </c>
    </row>
    <row r="140" spans="1:17" ht="16.5" thickBot="1" x14ac:dyDescent="0.3">
      <c r="A140" s="41" t="s">
        <v>71</v>
      </c>
      <c r="B140" s="42"/>
      <c r="C140" s="43">
        <f>SUM(C132:C139)</f>
        <v>8906</v>
      </c>
      <c r="D140" s="43">
        <f t="shared" ref="D140:L140" si="32">SUM(D132:D139)</f>
        <v>8518</v>
      </c>
      <c r="E140" s="43">
        <f t="shared" si="32"/>
        <v>8347</v>
      </c>
      <c r="F140" s="43">
        <f t="shared" si="32"/>
        <v>8422</v>
      </c>
      <c r="G140" s="43">
        <f t="shared" si="32"/>
        <v>8483</v>
      </c>
      <c r="H140" s="43">
        <f t="shared" si="32"/>
        <v>10117</v>
      </c>
      <c r="I140" s="43">
        <f t="shared" si="32"/>
        <v>11283</v>
      </c>
      <c r="J140" s="43">
        <f t="shared" si="32"/>
        <v>13532</v>
      </c>
      <c r="K140" s="43">
        <f t="shared" si="32"/>
        <v>15985</v>
      </c>
      <c r="L140" s="43">
        <f t="shared" si="32"/>
        <v>18458</v>
      </c>
      <c r="M140" s="43">
        <f t="shared" ref="M140:N140" si="33">SUM(M132:M139)</f>
        <v>19866</v>
      </c>
      <c r="N140" s="43">
        <f t="shared" si="33"/>
        <v>22048</v>
      </c>
      <c r="O140" s="62">
        <f t="shared" si="30"/>
        <v>0.10983590053357495</v>
      </c>
      <c r="P140" s="66">
        <f t="shared" si="31"/>
        <v>1.5884010331063629</v>
      </c>
    </row>
    <row r="141" spans="1:17" x14ac:dyDescent="0.25">
      <c r="A141" s="44" t="s">
        <v>128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64" t="str">
        <f t="shared" si="30"/>
        <v>N/A</v>
      </c>
      <c r="P141" s="65" t="str">
        <f t="shared" si="31"/>
        <v>N/A</v>
      </c>
      <c r="Q141" s="23"/>
    </row>
    <row r="142" spans="1:17" s="23" customFormat="1" x14ac:dyDescent="0.25">
      <c r="A142" s="79" t="s">
        <v>209</v>
      </c>
      <c r="B142" s="22" t="s">
        <v>89</v>
      </c>
      <c r="C142" s="26">
        <v>1648</v>
      </c>
      <c r="D142" s="26">
        <v>1955</v>
      </c>
      <c r="E142" s="26">
        <v>2097</v>
      </c>
      <c r="F142" s="26">
        <v>2445</v>
      </c>
      <c r="G142" s="26">
        <v>2791</v>
      </c>
      <c r="H142" s="26">
        <v>2768</v>
      </c>
      <c r="I142" s="26">
        <v>2717</v>
      </c>
      <c r="J142" s="26">
        <v>2525</v>
      </c>
      <c r="K142" s="26">
        <v>2578</v>
      </c>
      <c r="L142" s="26">
        <v>2171</v>
      </c>
      <c r="M142" s="26">
        <v>2003</v>
      </c>
      <c r="N142" s="26">
        <v>1649</v>
      </c>
      <c r="O142" s="54">
        <f t="shared" si="30"/>
        <v>-0.17673489765351971</v>
      </c>
      <c r="P142" s="55">
        <f t="shared" si="31"/>
        <v>-0.15652173913043479</v>
      </c>
    </row>
    <row r="143" spans="1:17" x14ac:dyDescent="0.25">
      <c r="A143" s="80"/>
      <c r="B143" s="22" t="s">
        <v>93</v>
      </c>
      <c r="C143" s="26">
        <v>2075</v>
      </c>
      <c r="D143" s="26">
        <v>2132</v>
      </c>
      <c r="E143" s="26">
        <v>2166</v>
      </c>
      <c r="F143" s="26">
        <v>2202</v>
      </c>
      <c r="G143" s="26">
        <v>2199</v>
      </c>
      <c r="H143" s="26">
        <v>2231</v>
      </c>
      <c r="I143" s="26">
        <v>2180</v>
      </c>
      <c r="J143" s="26">
        <v>2233</v>
      </c>
      <c r="K143" s="26">
        <v>2202</v>
      </c>
      <c r="L143" s="26">
        <v>2285</v>
      </c>
      <c r="M143" s="26">
        <v>2340</v>
      </c>
      <c r="N143" s="26">
        <v>2348</v>
      </c>
      <c r="O143" s="54">
        <f>IF(M143&gt;0,(N143-M143)/M143,"N/A")</f>
        <v>3.4188034188034188E-3</v>
      </c>
      <c r="P143" s="56">
        <f>IF(D143&gt;0,(N143-D143)/D143,"N/A")</f>
        <v>0.10131332082551595</v>
      </c>
    </row>
    <row r="144" spans="1:17" s="23" customFormat="1" x14ac:dyDescent="0.25">
      <c r="A144" s="81"/>
      <c r="B144" s="22" t="s">
        <v>5</v>
      </c>
      <c r="C144" s="26">
        <f>SUM(C142:C143)</f>
        <v>3723</v>
      </c>
      <c r="D144" s="26">
        <f>SUM(D142:D143)</f>
        <v>4087</v>
      </c>
      <c r="E144" s="26">
        <f t="shared" ref="E144:N144" si="34">SUM(E142:E143)</f>
        <v>4263</v>
      </c>
      <c r="F144" s="26">
        <f t="shared" si="34"/>
        <v>4647</v>
      </c>
      <c r="G144" s="26">
        <f t="shared" si="34"/>
        <v>4990</v>
      </c>
      <c r="H144" s="26">
        <f>SUM(H142:H143)</f>
        <v>4999</v>
      </c>
      <c r="I144" s="26">
        <f t="shared" si="34"/>
        <v>4897</v>
      </c>
      <c r="J144" s="26">
        <f t="shared" si="34"/>
        <v>4758</v>
      </c>
      <c r="K144" s="26">
        <f t="shared" si="34"/>
        <v>4780</v>
      </c>
      <c r="L144" s="26">
        <f t="shared" si="34"/>
        <v>4456</v>
      </c>
      <c r="M144" s="26">
        <f t="shared" si="34"/>
        <v>4343</v>
      </c>
      <c r="N144" s="26">
        <v>3997</v>
      </c>
      <c r="O144" s="54">
        <f>IF(M144&gt;0,(N144-M144)/M144,"N/A")</f>
        <v>-7.9668431959475011E-2</v>
      </c>
      <c r="P144" s="56">
        <f>IF(D144&gt;0,(N144-D144)/D144,"N/A")</f>
        <v>-2.2021042329336923E-2</v>
      </c>
      <c r="Q144"/>
    </row>
    <row r="145" spans="1:17" x14ac:dyDescent="0.25">
      <c r="A145" s="79" t="s">
        <v>210</v>
      </c>
      <c r="B145" s="25" t="s">
        <v>166</v>
      </c>
      <c r="C145" s="29"/>
      <c r="D145" s="29">
        <v>34</v>
      </c>
      <c r="E145" s="29">
        <v>36</v>
      </c>
      <c r="F145" s="29">
        <v>109</v>
      </c>
      <c r="G145" s="29">
        <v>142</v>
      </c>
      <c r="H145" s="29">
        <v>138</v>
      </c>
      <c r="I145" s="29">
        <v>168</v>
      </c>
      <c r="J145" s="29">
        <v>56</v>
      </c>
      <c r="K145" s="29">
        <v>100</v>
      </c>
      <c r="L145" s="29">
        <v>120</v>
      </c>
      <c r="M145" s="29">
        <v>232</v>
      </c>
      <c r="N145" s="29">
        <v>244</v>
      </c>
      <c r="O145" s="59">
        <f t="shared" si="30"/>
        <v>5.1724137931034482E-2</v>
      </c>
      <c r="P145" s="55">
        <f t="shared" si="31"/>
        <v>6.1764705882352944</v>
      </c>
    </row>
    <row r="146" spans="1:17" x14ac:dyDescent="0.25">
      <c r="A146" s="80"/>
      <c r="B146" s="22" t="s">
        <v>129</v>
      </c>
      <c r="C146" s="26">
        <v>3656</v>
      </c>
      <c r="D146" s="26">
        <v>3195</v>
      </c>
      <c r="E146" s="26">
        <v>3521</v>
      </c>
      <c r="F146" s="26">
        <v>4013</v>
      </c>
      <c r="G146" s="26">
        <v>4447</v>
      </c>
      <c r="H146" s="26">
        <v>5410</v>
      </c>
      <c r="I146" s="26">
        <v>5596</v>
      </c>
      <c r="J146" s="26">
        <v>6608</v>
      </c>
      <c r="K146" s="26">
        <v>6627</v>
      </c>
      <c r="L146" s="26">
        <v>6272</v>
      </c>
      <c r="M146" s="26">
        <v>5720</v>
      </c>
      <c r="N146" s="26">
        <v>6036</v>
      </c>
      <c r="O146" s="54">
        <f t="shared" si="30"/>
        <v>5.5244755244755243E-2</v>
      </c>
      <c r="P146" s="56">
        <f t="shared" si="31"/>
        <v>0.8892018779342723</v>
      </c>
    </row>
    <row r="147" spans="1:17" x14ac:dyDescent="0.25">
      <c r="A147" s="80"/>
      <c r="B147" s="22" t="s">
        <v>165</v>
      </c>
      <c r="C147" s="26">
        <v>172</v>
      </c>
      <c r="D147" s="26">
        <v>156</v>
      </c>
      <c r="E147" s="26">
        <v>188</v>
      </c>
      <c r="F147" s="26">
        <v>210</v>
      </c>
      <c r="G147" s="26">
        <v>164</v>
      </c>
      <c r="H147" s="26">
        <v>388</v>
      </c>
      <c r="I147" s="26">
        <v>448</v>
      </c>
      <c r="J147" s="26">
        <v>0</v>
      </c>
      <c r="K147" s="26"/>
      <c r="L147" s="26">
        <v>0</v>
      </c>
      <c r="M147" s="26">
        <v>0</v>
      </c>
      <c r="N147" s="26">
        <v>0</v>
      </c>
      <c r="O147" s="54" t="str">
        <f t="shared" si="30"/>
        <v>N/A</v>
      </c>
      <c r="P147" s="56">
        <f t="shared" si="31"/>
        <v>-1</v>
      </c>
    </row>
    <row r="148" spans="1:17" x14ac:dyDescent="0.25">
      <c r="A148" s="80"/>
      <c r="B148" s="22" t="s">
        <v>191</v>
      </c>
      <c r="C148" s="26"/>
      <c r="D148" s="26"/>
      <c r="E148" s="26"/>
      <c r="F148" s="26"/>
      <c r="G148" s="26"/>
      <c r="H148" s="26"/>
      <c r="I148" s="26">
        <v>96</v>
      </c>
      <c r="J148" s="26">
        <v>236</v>
      </c>
      <c r="K148" s="26">
        <v>220</v>
      </c>
      <c r="L148" s="26">
        <v>292</v>
      </c>
      <c r="M148" s="26">
        <v>288</v>
      </c>
      <c r="N148" s="26">
        <v>360</v>
      </c>
      <c r="O148" s="54">
        <f t="shared" si="30"/>
        <v>0.25</v>
      </c>
      <c r="P148" s="56" t="str">
        <f t="shared" si="31"/>
        <v>N/A</v>
      </c>
      <c r="Q148" s="23"/>
    </row>
    <row r="149" spans="1:17" x14ac:dyDescent="0.25">
      <c r="A149" s="81"/>
      <c r="B149" s="24" t="s">
        <v>5</v>
      </c>
      <c r="C149" s="28">
        <f>SUM(C145:C148)</f>
        <v>3828</v>
      </c>
      <c r="D149" s="28">
        <f t="shared" ref="D149:L149" si="35">SUM(D145:D148)</f>
        <v>3385</v>
      </c>
      <c r="E149" s="28">
        <f t="shared" si="35"/>
        <v>3745</v>
      </c>
      <c r="F149" s="28">
        <f t="shared" si="35"/>
        <v>4332</v>
      </c>
      <c r="G149" s="28">
        <f t="shared" si="35"/>
        <v>4753</v>
      </c>
      <c r="H149" s="28">
        <f t="shared" si="35"/>
        <v>5936</v>
      </c>
      <c r="I149" s="28">
        <f t="shared" si="35"/>
        <v>6308</v>
      </c>
      <c r="J149" s="28">
        <f t="shared" si="35"/>
        <v>6900</v>
      </c>
      <c r="K149" s="28">
        <f t="shared" si="35"/>
        <v>6947</v>
      </c>
      <c r="L149" s="28">
        <f t="shared" si="35"/>
        <v>6684</v>
      </c>
      <c r="M149" s="28">
        <v>6240</v>
      </c>
      <c r="N149" s="28">
        <v>6640</v>
      </c>
      <c r="O149" s="57">
        <f t="shared" si="30"/>
        <v>6.4102564102564097E-2</v>
      </c>
      <c r="P149" s="58">
        <f t="shared" si="31"/>
        <v>0.96159527326440175</v>
      </c>
      <c r="Q149" s="23"/>
    </row>
    <row r="150" spans="1:17" x14ac:dyDescent="0.25">
      <c r="A150" s="79" t="s">
        <v>211</v>
      </c>
      <c r="B150" s="22" t="s">
        <v>215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>
        <v>1706</v>
      </c>
      <c r="O150" s="59" t="str">
        <f t="shared" si="30"/>
        <v>N/A</v>
      </c>
      <c r="P150" s="55" t="str">
        <f t="shared" si="31"/>
        <v>N/A</v>
      </c>
      <c r="Q150" s="23"/>
    </row>
    <row r="151" spans="1:17" s="23" customFormat="1" x14ac:dyDescent="0.25">
      <c r="A151" s="80"/>
      <c r="B151" s="22" t="s">
        <v>90</v>
      </c>
      <c r="C151" s="26">
        <v>36</v>
      </c>
      <c r="D151" s="26">
        <v>36</v>
      </c>
      <c r="E151" s="26">
        <v>24</v>
      </c>
      <c r="F151" s="26">
        <v>24</v>
      </c>
      <c r="G151" s="26">
        <v>12</v>
      </c>
      <c r="H151" s="26">
        <v>36</v>
      </c>
      <c r="I151" s="26">
        <v>36</v>
      </c>
      <c r="J151" s="26">
        <v>0</v>
      </c>
      <c r="K151" s="26"/>
      <c r="L151" s="26">
        <v>0</v>
      </c>
      <c r="M151" s="26">
        <v>0</v>
      </c>
      <c r="N151" s="26">
        <v>0</v>
      </c>
      <c r="O151" s="54" t="str">
        <f t="shared" si="30"/>
        <v>N/A</v>
      </c>
      <c r="P151" s="56">
        <f t="shared" si="31"/>
        <v>-1</v>
      </c>
    </row>
    <row r="152" spans="1:17" s="23" customFormat="1" x14ac:dyDescent="0.25">
      <c r="A152" s="80"/>
      <c r="B152" s="22" t="s">
        <v>130</v>
      </c>
      <c r="C152" s="26">
        <v>0</v>
      </c>
      <c r="D152" s="26">
        <v>12</v>
      </c>
      <c r="E152" s="26">
        <v>24</v>
      </c>
      <c r="F152" s="26">
        <v>12</v>
      </c>
      <c r="G152" s="26">
        <v>24</v>
      </c>
      <c r="H152" s="26">
        <v>12</v>
      </c>
      <c r="I152" s="26">
        <v>0</v>
      </c>
      <c r="J152" s="26">
        <v>12</v>
      </c>
      <c r="K152" s="26">
        <v>12</v>
      </c>
      <c r="L152" s="26">
        <v>12</v>
      </c>
      <c r="M152" s="26">
        <v>12</v>
      </c>
      <c r="N152" s="26">
        <v>36</v>
      </c>
      <c r="O152" s="54">
        <f t="shared" si="30"/>
        <v>2</v>
      </c>
      <c r="P152" s="56">
        <f t="shared" si="31"/>
        <v>2</v>
      </c>
    </row>
    <row r="153" spans="1:17" s="23" customFormat="1" x14ac:dyDescent="0.25">
      <c r="A153" s="80"/>
      <c r="B153" s="22" t="s">
        <v>91</v>
      </c>
      <c r="C153" s="26">
        <v>695</v>
      </c>
      <c r="D153" s="26">
        <v>918</v>
      </c>
      <c r="E153" s="26">
        <v>1078</v>
      </c>
      <c r="F153" s="26">
        <v>1305</v>
      </c>
      <c r="G153" s="26">
        <v>1198</v>
      </c>
      <c r="H153" s="26">
        <v>1327</v>
      </c>
      <c r="I153" s="26">
        <v>1382</v>
      </c>
      <c r="J153" s="26">
        <v>1369</v>
      </c>
      <c r="K153" s="26">
        <v>1177</v>
      </c>
      <c r="L153" s="26">
        <v>1136</v>
      </c>
      <c r="M153" s="26">
        <v>1372</v>
      </c>
      <c r="N153" s="26">
        <v>0</v>
      </c>
      <c r="O153" s="54">
        <f t="shared" si="30"/>
        <v>-1</v>
      </c>
      <c r="P153" s="56">
        <f t="shared" si="31"/>
        <v>-1</v>
      </c>
    </row>
    <row r="154" spans="1:17" s="23" customFormat="1" x14ac:dyDescent="0.25">
      <c r="A154" s="80"/>
      <c r="B154" s="22" t="s">
        <v>92</v>
      </c>
      <c r="C154" s="26">
        <v>24</v>
      </c>
      <c r="D154" s="26">
        <v>0</v>
      </c>
      <c r="E154" s="26">
        <v>36</v>
      </c>
      <c r="F154" s="26">
        <v>36</v>
      </c>
      <c r="G154" s="26">
        <v>24</v>
      </c>
      <c r="H154" s="26">
        <v>68</v>
      </c>
      <c r="I154" s="26">
        <v>40</v>
      </c>
      <c r="J154" s="26">
        <v>24</v>
      </c>
      <c r="K154" s="26"/>
      <c r="L154" s="26">
        <v>24</v>
      </c>
      <c r="M154" s="26">
        <v>0</v>
      </c>
      <c r="N154" s="26">
        <v>0</v>
      </c>
      <c r="O154" s="54" t="str">
        <f t="shared" si="30"/>
        <v>N/A</v>
      </c>
      <c r="P154" s="56" t="str">
        <f t="shared" si="31"/>
        <v>N/A</v>
      </c>
    </row>
    <row r="155" spans="1:17" s="23" customFormat="1" x14ac:dyDescent="0.25">
      <c r="A155" s="80"/>
      <c r="B155" s="22" t="s">
        <v>178</v>
      </c>
      <c r="C155" s="26"/>
      <c r="D155" s="26"/>
      <c r="E155" s="26"/>
      <c r="F155" s="26">
        <v>153</v>
      </c>
      <c r="G155" s="26">
        <v>144</v>
      </c>
      <c r="H155" s="26">
        <v>212</v>
      </c>
      <c r="I155" s="26">
        <v>327</v>
      </c>
      <c r="J155" s="26">
        <v>337</v>
      </c>
      <c r="K155" s="26">
        <v>361</v>
      </c>
      <c r="L155" s="26">
        <v>350</v>
      </c>
      <c r="M155" s="26">
        <v>325</v>
      </c>
      <c r="N155" s="26">
        <v>430</v>
      </c>
      <c r="O155" s="54">
        <f t="shared" si="30"/>
        <v>0.32307692307692309</v>
      </c>
      <c r="P155" s="56" t="str">
        <f t="shared" si="31"/>
        <v>N/A</v>
      </c>
    </row>
    <row r="156" spans="1:17" s="23" customFormat="1" x14ac:dyDescent="0.25">
      <c r="A156" s="80"/>
      <c r="B156" s="22" t="s">
        <v>96</v>
      </c>
      <c r="C156" s="26">
        <v>49</v>
      </c>
      <c r="D156" s="26">
        <v>77</v>
      </c>
      <c r="E156" s="26">
        <v>101</v>
      </c>
      <c r="F156" s="26">
        <v>99</v>
      </c>
      <c r="G156" s="26">
        <v>89</v>
      </c>
      <c r="H156" s="26">
        <v>126</v>
      </c>
      <c r="I156" s="26">
        <v>124</v>
      </c>
      <c r="J156" s="26">
        <v>113</v>
      </c>
      <c r="K156" s="26">
        <v>60</v>
      </c>
      <c r="L156" s="26"/>
      <c r="M156" s="26"/>
      <c r="N156" s="26"/>
      <c r="O156" s="54" t="str">
        <f t="shared" si="30"/>
        <v>N/A</v>
      </c>
      <c r="P156" s="56">
        <f t="shared" si="31"/>
        <v>-1</v>
      </c>
    </row>
    <row r="157" spans="1:17" s="23" customFormat="1" x14ac:dyDescent="0.25">
      <c r="A157" s="81"/>
      <c r="B157" s="24" t="s">
        <v>5</v>
      </c>
      <c r="C157" s="28">
        <f>SUM(C151:C156)</f>
        <v>804</v>
      </c>
      <c r="D157" s="28">
        <f t="shared" ref="D157:L157" si="36">SUM(D151:D156)</f>
        <v>1043</v>
      </c>
      <c r="E157" s="28">
        <f t="shared" si="36"/>
        <v>1263</v>
      </c>
      <c r="F157" s="28">
        <f t="shared" si="36"/>
        <v>1629</v>
      </c>
      <c r="G157" s="28">
        <f t="shared" si="36"/>
        <v>1491</v>
      </c>
      <c r="H157" s="28">
        <f t="shared" si="36"/>
        <v>1781</v>
      </c>
      <c r="I157" s="28">
        <f t="shared" si="36"/>
        <v>1909</v>
      </c>
      <c r="J157" s="28">
        <f t="shared" si="36"/>
        <v>1855</v>
      </c>
      <c r="K157" s="28">
        <f t="shared" si="36"/>
        <v>1610</v>
      </c>
      <c r="L157" s="28">
        <f t="shared" si="36"/>
        <v>1522</v>
      </c>
      <c r="M157" s="28">
        <f t="shared" ref="M157" si="37">SUM(M151:M156)</f>
        <v>1709</v>
      </c>
      <c r="N157" s="28">
        <v>2172</v>
      </c>
      <c r="O157" s="57">
        <f t="shared" si="30"/>
        <v>0.27091866588648333</v>
      </c>
      <c r="P157" s="58">
        <f t="shared" si="31"/>
        <v>1.0824544582933844</v>
      </c>
      <c r="Q157"/>
    </row>
    <row r="158" spans="1:17" s="23" customFormat="1" x14ac:dyDescent="0.25">
      <c r="A158" s="79" t="s">
        <v>212</v>
      </c>
      <c r="B158" s="25" t="s">
        <v>136</v>
      </c>
      <c r="C158" s="29">
        <v>632</v>
      </c>
      <c r="D158" s="29">
        <v>562</v>
      </c>
      <c r="E158" s="29">
        <v>714</v>
      </c>
      <c r="F158" s="29">
        <v>920</v>
      </c>
      <c r="G158" s="29">
        <v>794</v>
      </c>
      <c r="H158" s="29">
        <v>1088</v>
      </c>
      <c r="I158" s="29">
        <v>1128</v>
      </c>
      <c r="J158" s="29">
        <v>1140</v>
      </c>
      <c r="K158" s="26">
        <v>880</v>
      </c>
      <c r="L158" s="26">
        <v>1024</v>
      </c>
      <c r="M158" s="26">
        <v>1000</v>
      </c>
      <c r="N158" s="26">
        <v>564</v>
      </c>
      <c r="O158" s="54">
        <f t="shared" si="30"/>
        <v>-0.436</v>
      </c>
      <c r="P158" s="55">
        <f t="shared" si="31"/>
        <v>3.5587188612099642E-3</v>
      </c>
      <c r="Q158"/>
    </row>
    <row r="159" spans="1:17" x14ac:dyDescent="0.25">
      <c r="A159" s="80"/>
      <c r="B159" s="22" t="s">
        <v>145</v>
      </c>
      <c r="C159" s="26">
        <v>441</v>
      </c>
      <c r="D159" s="26">
        <v>486</v>
      </c>
      <c r="E159" s="26">
        <v>555</v>
      </c>
      <c r="F159" s="26">
        <v>465</v>
      </c>
      <c r="G159" s="26">
        <v>502</v>
      </c>
      <c r="H159" s="26">
        <v>532</v>
      </c>
      <c r="I159" s="26">
        <v>541</v>
      </c>
      <c r="J159" s="26">
        <v>593</v>
      </c>
      <c r="K159" s="26">
        <v>493</v>
      </c>
      <c r="L159" s="26">
        <v>0</v>
      </c>
      <c r="M159" s="26">
        <v>0</v>
      </c>
      <c r="N159" s="26">
        <v>0</v>
      </c>
      <c r="O159" s="54" t="str">
        <f t="shared" si="30"/>
        <v>N/A</v>
      </c>
      <c r="P159" s="56">
        <f t="shared" si="31"/>
        <v>-1</v>
      </c>
    </row>
    <row r="160" spans="1:17" x14ac:dyDescent="0.25">
      <c r="A160" s="80"/>
      <c r="B160" s="22" t="s">
        <v>195</v>
      </c>
      <c r="C160" s="26"/>
      <c r="D160" s="26"/>
      <c r="E160" s="26"/>
      <c r="F160" s="26"/>
      <c r="G160" s="26"/>
      <c r="H160" s="26"/>
      <c r="I160" s="26"/>
      <c r="J160" s="26"/>
      <c r="K160" s="26">
        <v>43</v>
      </c>
      <c r="L160" s="26">
        <v>454</v>
      </c>
      <c r="M160" s="26">
        <v>499</v>
      </c>
      <c r="N160" s="26">
        <v>554</v>
      </c>
      <c r="O160" s="54">
        <f t="shared" si="30"/>
        <v>0.11022044088176353</v>
      </c>
      <c r="P160" s="56" t="str">
        <f t="shared" si="31"/>
        <v>N/A</v>
      </c>
    </row>
    <row r="161" spans="1:16" x14ac:dyDescent="0.25">
      <c r="A161" s="81"/>
      <c r="B161" s="24" t="s">
        <v>5</v>
      </c>
      <c r="C161" s="28">
        <f>SUM(C158:C160)</f>
        <v>1073</v>
      </c>
      <c r="D161" s="28">
        <f t="shared" ref="D161:M161" si="38">SUM(D158:D160)</f>
        <v>1048</v>
      </c>
      <c r="E161" s="28">
        <f t="shared" si="38"/>
        <v>1269</v>
      </c>
      <c r="F161" s="28">
        <f t="shared" si="38"/>
        <v>1385</v>
      </c>
      <c r="G161" s="28">
        <f t="shared" si="38"/>
        <v>1296</v>
      </c>
      <c r="H161" s="28">
        <f t="shared" si="38"/>
        <v>1620</v>
      </c>
      <c r="I161" s="28">
        <f t="shared" si="38"/>
        <v>1669</v>
      </c>
      <c r="J161" s="28">
        <f t="shared" si="38"/>
        <v>1733</v>
      </c>
      <c r="K161" s="28">
        <f t="shared" si="38"/>
        <v>1416</v>
      </c>
      <c r="L161" s="28">
        <f t="shared" si="38"/>
        <v>1478</v>
      </c>
      <c r="M161" s="28">
        <f t="shared" si="38"/>
        <v>1499</v>
      </c>
      <c r="N161" s="28">
        <v>1118</v>
      </c>
      <c r="O161" s="57">
        <f t="shared" si="30"/>
        <v>-0.25416944629753169</v>
      </c>
      <c r="P161" s="58">
        <f t="shared" si="31"/>
        <v>6.6793893129770993E-2</v>
      </c>
    </row>
    <row r="162" spans="1:16" ht="16.5" thickBot="1" x14ac:dyDescent="0.3">
      <c r="A162" s="41" t="s">
        <v>94</v>
      </c>
      <c r="B162" s="42"/>
      <c r="C162" s="43">
        <f>C143+C157+C149+C142+C161</f>
        <v>9428</v>
      </c>
      <c r="D162" s="43">
        <f t="shared" ref="D162" si="39">D143+D157+D149+D142+D161</f>
        <v>9563</v>
      </c>
      <c r="E162" s="43">
        <f>E143+E157+E149+E142+E161</f>
        <v>10540</v>
      </c>
      <c r="F162" s="43">
        <f t="shared" ref="F162:N162" si="40">F143+F157+F149+F142+F161</f>
        <v>11993</v>
      </c>
      <c r="G162" s="43">
        <f t="shared" si="40"/>
        <v>12530</v>
      </c>
      <c r="H162" s="43">
        <f t="shared" si="40"/>
        <v>14336</v>
      </c>
      <c r="I162" s="43">
        <f t="shared" si="40"/>
        <v>14783</v>
      </c>
      <c r="J162" s="43">
        <f t="shared" si="40"/>
        <v>15246</v>
      </c>
      <c r="K162" s="43">
        <f t="shared" si="40"/>
        <v>14753</v>
      </c>
      <c r="L162" s="43">
        <f t="shared" si="40"/>
        <v>14140</v>
      </c>
      <c r="M162" s="43">
        <f t="shared" si="40"/>
        <v>13791</v>
      </c>
      <c r="N162" s="43">
        <f t="shared" si="40"/>
        <v>13927</v>
      </c>
      <c r="O162" s="62">
        <f t="shared" si="30"/>
        <v>9.8615038793416002E-3</v>
      </c>
      <c r="P162" s="66">
        <f t="shared" si="31"/>
        <v>0.45634215204433753</v>
      </c>
    </row>
    <row r="163" spans="1:16" x14ac:dyDescent="0.25">
      <c r="A163" s="47" t="s">
        <v>86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71" t="str">
        <f t="shared" si="30"/>
        <v>N/A</v>
      </c>
      <c r="P163" s="72" t="str">
        <f t="shared" si="31"/>
        <v>N/A</v>
      </c>
    </row>
    <row r="164" spans="1:16" ht="16.5" thickBot="1" x14ac:dyDescent="0.3">
      <c r="A164" s="41" t="s">
        <v>87</v>
      </c>
      <c r="B164" s="42" t="s">
        <v>88</v>
      </c>
      <c r="C164" s="43">
        <v>9055</v>
      </c>
      <c r="D164" s="43">
        <v>10603</v>
      </c>
      <c r="E164" s="43">
        <v>11199</v>
      </c>
      <c r="F164" s="43">
        <v>11298</v>
      </c>
      <c r="G164" s="43">
        <v>12156</v>
      </c>
      <c r="H164" s="43">
        <v>12203</v>
      </c>
      <c r="I164" s="43">
        <v>11494</v>
      </c>
      <c r="J164" s="43">
        <v>11160</v>
      </c>
      <c r="K164" s="43">
        <v>10667</v>
      </c>
      <c r="L164" s="43">
        <v>11098</v>
      </c>
      <c r="M164" s="43">
        <v>10786</v>
      </c>
      <c r="N164" s="43">
        <v>11500</v>
      </c>
      <c r="O164" s="73">
        <f t="shared" si="30"/>
        <v>6.6196921935842756E-2</v>
      </c>
      <c r="P164" s="63">
        <f t="shared" si="31"/>
        <v>8.4598698481561818E-2</v>
      </c>
    </row>
    <row r="165" spans="1:16" x14ac:dyDescent="0.25">
      <c r="A165" s="47" t="s">
        <v>184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71" t="str">
        <f t="shared" si="30"/>
        <v>N/A</v>
      </c>
      <c r="P165" s="74" t="str">
        <f t="shared" si="31"/>
        <v>N/A</v>
      </c>
    </row>
    <row r="166" spans="1:16" ht="16.5" thickBot="1" x14ac:dyDescent="0.3">
      <c r="A166" s="41" t="s">
        <v>185</v>
      </c>
      <c r="B166" s="42" t="s">
        <v>186</v>
      </c>
      <c r="C166" s="43"/>
      <c r="D166" s="43"/>
      <c r="E166" s="43"/>
      <c r="F166" s="43"/>
      <c r="G166" s="43">
        <v>1800</v>
      </c>
      <c r="H166" s="43">
        <v>4663</v>
      </c>
      <c r="I166" s="43">
        <v>9908</v>
      </c>
      <c r="J166" s="43">
        <v>14191</v>
      </c>
      <c r="K166" s="43">
        <v>17505</v>
      </c>
      <c r="L166" s="43">
        <v>19033</v>
      </c>
      <c r="M166" s="43">
        <v>20534</v>
      </c>
      <c r="N166" s="43">
        <v>21140</v>
      </c>
      <c r="O166" s="62">
        <f t="shared" si="30"/>
        <v>2.9512028830232784E-2</v>
      </c>
      <c r="P166" s="66" t="str">
        <f t="shared" si="31"/>
        <v>N/A</v>
      </c>
    </row>
    <row r="167" spans="1:16" x14ac:dyDescent="0.25">
      <c r="A167" s="5" t="s">
        <v>188</v>
      </c>
      <c r="B167" s="24" t="s">
        <v>205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>
        <v>212</v>
      </c>
      <c r="N167" s="28">
        <v>114</v>
      </c>
      <c r="O167" s="57">
        <f t="shared" si="30"/>
        <v>-0.46226415094339623</v>
      </c>
      <c r="P167" s="55" t="str">
        <f t="shared" si="31"/>
        <v>N/A</v>
      </c>
    </row>
    <row r="168" spans="1:16" x14ac:dyDescent="0.25">
      <c r="A168" s="5" t="s">
        <v>105</v>
      </c>
      <c r="B168" s="24" t="s">
        <v>106</v>
      </c>
      <c r="C168" s="28">
        <v>540</v>
      </c>
      <c r="D168" s="28">
        <v>950</v>
      </c>
      <c r="E168" s="28">
        <v>1178</v>
      </c>
      <c r="F168" s="28">
        <v>1095</v>
      </c>
      <c r="G168" s="28">
        <v>1278</v>
      </c>
      <c r="H168" s="28">
        <v>1374</v>
      </c>
      <c r="I168" s="28">
        <v>1486</v>
      </c>
      <c r="J168" s="28">
        <v>1914</v>
      </c>
      <c r="K168" s="28">
        <v>2054</v>
      </c>
      <c r="L168" s="28">
        <v>2522</v>
      </c>
      <c r="M168" s="28">
        <v>2449</v>
      </c>
      <c r="N168" s="28">
        <v>3436</v>
      </c>
      <c r="O168" s="57">
        <f t="shared" si="30"/>
        <v>0.40302164148632097</v>
      </c>
      <c r="P168" s="55">
        <f t="shared" si="31"/>
        <v>2.6168421052631579</v>
      </c>
    </row>
    <row r="169" spans="1:16" x14ac:dyDescent="0.25">
      <c r="A169" s="4" t="s">
        <v>183</v>
      </c>
      <c r="B169" s="22" t="s">
        <v>182</v>
      </c>
      <c r="C169" s="26"/>
      <c r="D169" s="26"/>
      <c r="E169" s="26"/>
      <c r="F169" s="26"/>
      <c r="G169" s="26">
        <v>100</v>
      </c>
      <c r="H169" s="26">
        <v>96</v>
      </c>
      <c r="I169" s="26">
        <v>200</v>
      </c>
      <c r="J169" s="26">
        <v>92</v>
      </c>
      <c r="K169" s="26">
        <v>76</v>
      </c>
      <c r="L169" s="26">
        <v>96</v>
      </c>
      <c r="M169" s="26">
        <v>88</v>
      </c>
      <c r="N169" s="26">
        <v>44</v>
      </c>
      <c r="O169" s="57">
        <f t="shared" si="30"/>
        <v>-0.5</v>
      </c>
      <c r="P169" s="55" t="str">
        <f t="shared" si="31"/>
        <v>N/A</v>
      </c>
    </row>
    <row r="170" spans="1:16" ht="27" thickBot="1" x14ac:dyDescent="0.3">
      <c r="A170" s="17" t="s">
        <v>150</v>
      </c>
      <c r="B170" s="48" t="s">
        <v>149</v>
      </c>
      <c r="C170" s="37">
        <v>12</v>
      </c>
      <c r="D170" s="37">
        <v>28</v>
      </c>
      <c r="E170" s="37">
        <v>16</v>
      </c>
      <c r="F170" s="37">
        <v>24</v>
      </c>
      <c r="G170" s="37"/>
      <c r="H170" s="37">
        <v>0</v>
      </c>
      <c r="I170" s="37"/>
      <c r="J170" s="37"/>
      <c r="K170" s="37"/>
      <c r="L170" s="37">
        <v>0</v>
      </c>
      <c r="M170" s="37"/>
      <c r="N170" s="37"/>
      <c r="O170" s="75" t="str">
        <f t="shared" si="30"/>
        <v>N/A</v>
      </c>
      <c r="P170" s="76">
        <f t="shared" si="31"/>
        <v>-1</v>
      </c>
    </row>
    <row r="171" spans="1:16" ht="16.5" thickBot="1" x14ac:dyDescent="0.3">
      <c r="A171" s="49" t="s">
        <v>95</v>
      </c>
      <c r="B171" s="20"/>
      <c r="C171" s="21">
        <f t="shared" ref="C171:L171" si="41">C162+C164+C97+C140+C126+C80+C168+C170+C169+C166</f>
        <v>188677</v>
      </c>
      <c r="D171" s="21">
        <f t="shared" si="41"/>
        <v>194493</v>
      </c>
      <c r="E171" s="21">
        <f t="shared" si="41"/>
        <v>203301</v>
      </c>
      <c r="F171" s="21">
        <f t="shared" si="41"/>
        <v>207499</v>
      </c>
      <c r="G171" s="21">
        <f t="shared" si="41"/>
        <v>213464</v>
      </c>
      <c r="H171" s="21">
        <f t="shared" si="41"/>
        <v>221371</v>
      </c>
      <c r="I171" s="21">
        <f t="shared" si="41"/>
        <v>232769</v>
      </c>
      <c r="J171" s="21">
        <f t="shared" si="41"/>
        <v>240366</v>
      </c>
      <c r="K171" s="21">
        <f t="shared" si="41"/>
        <v>249325</v>
      </c>
      <c r="L171" s="21">
        <f t="shared" si="41"/>
        <v>249854</v>
      </c>
      <c r="M171" s="21">
        <f>M162+M164+M97+M140+M126+M80+M168+M170+M169+M166+M167</f>
        <v>243935</v>
      </c>
      <c r="N171" s="21">
        <f>N162+N164+N97+N140+N126+N80+N168+N170+N169+N166+N167</f>
        <v>245732</v>
      </c>
      <c r="O171" s="77">
        <f t="shared" si="30"/>
        <v>7.3667165433414636E-3</v>
      </c>
      <c r="P171" s="78">
        <f t="shared" si="31"/>
        <v>0.26344907014648344</v>
      </c>
    </row>
  </sheetData>
  <mergeCells count="6">
    <mergeCell ref="A158:A161"/>
    <mergeCell ref="A70:A75"/>
    <mergeCell ref="A18:A20"/>
    <mergeCell ref="A142:A144"/>
    <mergeCell ref="A145:A149"/>
    <mergeCell ref="A150:A157"/>
  </mergeCells>
  <phoneticPr fontId="0" type="noConversion"/>
  <pageMargins left="0.17" right="0.17" top="0.4" bottom="0.31" header="0.17" footer="0.17"/>
  <pageSetup orientation="landscape" r:id="rId1"/>
  <headerFooter alignWithMargins="0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OIRA</dc:creator>
  <cp:lastModifiedBy>Taeko Yokoyama</cp:lastModifiedBy>
  <cp:lastPrinted>2007-10-10T14:58:15Z</cp:lastPrinted>
  <dcterms:created xsi:type="dcterms:W3CDTF">1999-05-11T19:09:21Z</dcterms:created>
  <dcterms:modified xsi:type="dcterms:W3CDTF">2018-09-27T14:13:16Z</dcterms:modified>
</cp:coreProperties>
</file>