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Degree Awarded\Archive degrees by gender &amp; race\"/>
    </mc:Choice>
  </mc:AlternateContent>
  <bookViews>
    <workbookView xWindow="8916" yWindow="-36" windowWidth="12576" windowHeight="4380"/>
  </bookViews>
  <sheets>
    <sheet name="2013-2014 degrees GRAD" sheetId="1" r:id="rId1"/>
  </sheets>
  <calcPr calcId="152511"/>
</workbook>
</file>

<file path=xl/calcChain.xml><?xml version="1.0" encoding="utf-8"?>
<calcChain xmlns="http://schemas.openxmlformats.org/spreadsheetml/2006/main">
  <c r="Z176" i="1" l="1"/>
  <c r="V176" i="1"/>
  <c r="U176" i="1"/>
  <c r="T176" i="1"/>
  <c r="S176" i="1"/>
  <c r="R176" i="1"/>
  <c r="N176" i="1"/>
  <c r="M176" i="1"/>
  <c r="L176" i="1"/>
  <c r="K176" i="1"/>
  <c r="J176" i="1"/>
  <c r="F176" i="1"/>
  <c r="E176" i="1"/>
  <c r="D176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Z173" i="1"/>
  <c r="Y173" i="1"/>
  <c r="Y176" i="1" s="1"/>
  <c r="X173" i="1"/>
  <c r="X176" i="1" s="1"/>
  <c r="W173" i="1"/>
  <c r="W176" i="1" s="1"/>
  <c r="V173" i="1"/>
  <c r="U173" i="1"/>
  <c r="T173" i="1"/>
  <c r="S173" i="1"/>
  <c r="R173" i="1"/>
  <c r="Q173" i="1"/>
  <c r="Q176" i="1" s="1"/>
  <c r="P173" i="1"/>
  <c r="P176" i="1" s="1"/>
  <c r="O173" i="1"/>
  <c r="O176" i="1" s="1"/>
  <c r="N173" i="1"/>
  <c r="M173" i="1"/>
  <c r="L173" i="1"/>
  <c r="K173" i="1"/>
  <c r="J173" i="1"/>
  <c r="I173" i="1"/>
  <c r="I176" i="1" s="1"/>
  <c r="H173" i="1"/>
  <c r="H176" i="1" s="1"/>
  <c r="G173" i="1"/>
  <c r="G176" i="1" s="1"/>
  <c r="F173" i="1"/>
  <c r="E173" i="1"/>
  <c r="D173" i="1"/>
  <c r="C176" i="1"/>
  <c r="C175" i="1"/>
  <c r="C174" i="1"/>
  <c r="C173" i="1"/>
  <c r="H105" i="1"/>
  <c r="G105" i="1"/>
  <c r="F105" i="1"/>
  <c r="E105" i="1"/>
  <c r="D105" i="1"/>
  <c r="C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X82" i="1"/>
  <c r="Y82" i="1"/>
  <c r="Z82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C101" i="1"/>
  <c r="C104" i="1" s="1"/>
  <c r="C95" i="1"/>
  <c r="C89" i="1"/>
  <c r="C84" i="1"/>
  <c r="X164" i="1"/>
  <c r="X169" i="1" s="1"/>
  <c r="X161" i="1"/>
  <c r="Y161" i="1"/>
  <c r="Z161" i="1"/>
  <c r="X162" i="1"/>
  <c r="Y162" i="1"/>
  <c r="Z162" i="1"/>
  <c r="X163" i="1"/>
  <c r="Y163" i="1"/>
  <c r="Z163" i="1"/>
  <c r="Y164" i="1"/>
  <c r="Y169" i="1" s="1"/>
  <c r="Z164" i="1"/>
  <c r="Z169" i="1" s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W167" i="1"/>
  <c r="V167" i="1"/>
  <c r="V170" i="1" s="1"/>
  <c r="U167" i="1"/>
  <c r="U170" i="1" s="1"/>
  <c r="T167" i="1"/>
  <c r="S167" i="1"/>
  <c r="R167" i="1"/>
  <c r="Q167" i="1"/>
  <c r="P167" i="1"/>
  <c r="O167" i="1"/>
  <c r="N167" i="1"/>
  <c r="N170" i="1" s="1"/>
  <c r="M167" i="1"/>
  <c r="M170" i="1" s="1"/>
  <c r="L167" i="1"/>
  <c r="K167" i="1"/>
  <c r="J167" i="1"/>
  <c r="I167" i="1"/>
  <c r="H167" i="1"/>
  <c r="G167" i="1"/>
  <c r="F167" i="1"/>
  <c r="F170" i="1" s="1"/>
  <c r="E167" i="1"/>
  <c r="E170" i="1" s="1"/>
  <c r="D167" i="1"/>
  <c r="C169" i="1"/>
  <c r="C168" i="1"/>
  <c r="C167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G150" i="1" s="1"/>
  <c r="F149" i="1"/>
  <c r="E149" i="1"/>
  <c r="D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D150" i="1" s="1"/>
  <c r="C149" i="1"/>
  <c r="C148" i="1"/>
  <c r="X127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3" i="1"/>
  <c r="C132" i="1"/>
  <c r="X117" i="1"/>
  <c r="Y117" i="1"/>
  <c r="Z117" i="1"/>
  <c r="X116" i="1"/>
  <c r="X111" i="1"/>
  <c r="C129" i="1"/>
  <c r="C125" i="1"/>
  <c r="C121" i="1"/>
  <c r="C114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H67" i="1"/>
  <c r="H70" i="1" s="1"/>
  <c r="Z61" i="1"/>
  <c r="Y61" i="1"/>
  <c r="X61" i="1"/>
  <c r="Z57" i="1"/>
  <c r="Y57" i="1"/>
  <c r="X57" i="1"/>
  <c r="X55" i="1"/>
  <c r="Y55" i="1"/>
  <c r="Z55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G49" i="1"/>
  <c r="F49" i="1"/>
  <c r="E49" i="1"/>
  <c r="D49" i="1"/>
  <c r="C49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G48" i="1"/>
  <c r="F48" i="1"/>
  <c r="E48" i="1"/>
  <c r="D48" i="1"/>
  <c r="C48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G47" i="1"/>
  <c r="F47" i="1"/>
  <c r="E47" i="1"/>
  <c r="D47" i="1"/>
  <c r="C47" i="1"/>
  <c r="H47" i="1"/>
  <c r="Z34" i="1"/>
  <c r="Y34" i="1"/>
  <c r="X34" i="1"/>
  <c r="Z33" i="1"/>
  <c r="Y33" i="1"/>
  <c r="X33" i="1"/>
  <c r="Z32" i="1"/>
  <c r="Y32" i="1"/>
  <c r="X32" i="1"/>
  <c r="Z31" i="1"/>
  <c r="Y31" i="1"/>
  <c r="X31" i="1"/>
  <c r="X30" i="1"/>
  <c r="X22" i="1"/>
  <c r="Z27" i="1"/>
  <c r="Y27" i="1"/>
  <c r="X27" i="1"/>
  <c r="Z26" i="1"/>
  <c r="Y26" i="1"/>
  <c r="X26" i="1"/>
  <c r="Z25" i="1"/>
  <c r="Y25" i="1"/>
  <c r="X25" i="1"/>
  <c r="Z24" i="1"/>
  <c r="Y24" i="1"/>
  <c r="X24" i="1"/>
  <c r="Z22" i="1"/>
  <c r="Y22" i="1"/>
  <c r="Z20" i="1"/>
  <c r="Y20" i="1"/>
  <c r="X20" i="1"/>
  <c r="Z18" i="1"/>
  <c r="Y18" i="1"/>
  <c r="X18" i="1"/>
  <c r="Z16" i="1"/>
  <c r="Y16" i="1"/>
  <c r="X16" i="1"/>
  <c r="X14" i="1"/>
  <c r="H49" i="1"/>
  <c r="H48" i="1"/>
  <c r="X39" i="1"/>
  <c r="Z44" i="1"/>
  <c r="Y44" i="1"/>
  <c r="X44" i="1"/>
  <c r="Z41" i="1"/>
  <c r="Y41" i="1"/>
  <c r="X41" i="1"/>
  <c r="Z40" i="1"/>
  <c r="Y40" i="1"/>
  <c r="X40" i="1"/>
  <c r="Z39" i="1"/>
  <c r="Y39" i="1"/>
  <c r="Z37" i="1"/>
  <c r="Y37" i="1"/>
  <c r="X37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E150" i="1" l="1"/>
  <c r="M150" i="1"/>
  <c r="U150" i="1"/>
  <c r="C170" i="1"/>
  <c r="N150" i="1"/>
  <c r="O150" i="1"/>
  <c r="W150" i="1"/>
  <c r="G170" i="1"/>
  <c r="O170" i="1"/>
  <c r="W170" i="1"/>
  <c r="V150" i="1"/>
  <c r="H150" i="1"/>
  <c r="P150" i="1"/>
  <c r="D170" i="1"/>
  <c r="L170" i="1"/>
  <c r="T170" i="1"/>
  <c r="F150" i="1"/>
  <c r="I170" i="1"/>
  <c r="Q170" i="1"/>
  <c r="P170" i="1"/>
  <c r="K150" i="1"/>
  <c r="S150" i="1"/>
  <c r="J170" i="1"/>
  <c r="R170" i="1"/>
  <c r="H170" i="1"/>
  <c r="L150" i="1"/>
  <c r="T150" i="1"/>
  <c r="K170" i="1"/>
  <c r="S170" i="1"/>
  <c r="I150" i="1"/>
  <c r="R150" i="1"/>
  <c r="Q150" i="1"/>
  <c r="J150" i="1"/>
  <c r="E134" i="1"/>
  <c r="K134" i="1"/>
  <c r="S134" i="1"/>
  <c r="D134" i="1"/>
  <c r="L134" i="1"/>
  <c r="T134" i="1"/>
  <c r="M134" i="1"/>
  <c r="U134" i="1"/>
  <c r="F134" i="1"/>
  <c r="N134" i="1"/>
  <c r="V134" i="1"/>
  <c r="X133" i="1"/>
  <c r="G134" i="1"/>
  <c r="O134" i="1"/>
  <c r="W134" i="1"/>
  <c r="Z133" i="1"/>
  <c r="Y133" i="1"/>
  <c r="P134" i="1"/>
  <c r="Y132" i="1"/>
  <c r="I134" i="1"/>
  <c r="J134" i="1"/>
  <c r="R134" i="1"/>
  <c r="X132" i="1"/>
  <c r="H134" i="1"/>
  <c r="Q134" i="1"/>
  <c r="Z132" i="1"/>
  <c r="C134" i="1"/>
  <c r="D50" i="1"/>
  <c r="M50" i="1"/>
  <c r="U50" i="1"/>
  <c r="H72" i="1"/>
  <c r="C50" i="1"/>
  <c r="L50" i="1"/>
  <c r="T50" i="1"/>
  <c r="K50" i="1"/>
  <c r="S50" i="1"/>
  <c r="H50" i="1"/>
  <c r="F50" i="1"/>
  <c r="O50" i="1"/>
  <c r="W50" i="1"/>
  <c r="G50" i="1"/>
  <c r="P50" i="1"/>
  <c r="I50" i="1"/>
  <c r="Q50" i="1"/>
  <c r="Z48" i="1"/>
  <c r="X48" i="1"/>
  <c r="Y48" i="1"/>
  <c r="E50" i="1"/>
  <c r="N50" i="1"/>
  <c r="V50" i="1"/>
  <c r="R50" i="1"/>
  <c r="J50" i="1"/>
  <c r="X42" i="1"/>
  <c r="Y42" i="1"/>
  <c r="Z42" i="1"/>
  <c r="Y134" i="1" l="1"/>
  <c r="Z134" i="1"/>
  <c r="X134" i="1"/>
  <c r="Z159" i="1" l="1"/>
  <c r="Y159" i="1"/>
  <c r="X159" i="1"/>
  <c r="Z158" i="1"/>
  <c r="Y158" i="1"/>
  <c r="X158" i="1"/>
  <c r="Z63" i="1"/>
  <c r="Z71" i="1" s="1"/>
  <c r="Y63" i="1"/>
  <c r="Y71" i="1" s="1"/>
  <c r="X63" i="1"/>
  <c r="X71" i="1" s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Y100" i="1"/>
  <c r="X100" i="1"/>
  <c r="Y99" i="1"/>
  <c r="X99" i="1"/>
  <c r="Y98" i="1"/>
  <c r="X98" i="1"/>
  <c r="Y97" i="1"/>
  <c r="X97" i="1"/>
  <c r="Y94" i="1"/>
  <c r="X94" i="1"/>
  <c r="Y93" i="1"/>
  <c r="X93" i="1"/>
  <c r="Y91" i="1"/>
  <c r="X91" i="1"/>
  <c r="Y88" i="1"/>
  <c r="X88" i="1"/>
  <c r="Y87" i="1"/>
  <c r="X87" i="1"/>
  <c r="Y86" i="1"/>
  <c r="X86" i="1"/>
  <c r="Y83" i="1"/>
  <c r="X83" i="1"/>
  <c r="Y81" i="1"/>
  <c r="X81" i="1"/>
  <c r="Y80" i="1"/>
  <c r="X80" i="1"/>
  <c r="Y79" i="1"/>
  <c r="X79" i="1"/>
  <c r="X106" i="1" l="1"/>
  <c r="Y106" i="1"/>
  <c r="Z91" i="1"/>
  <c r="Z79" i="1"/>
  <c r="Z87" i="1"/>
  <c r="Z93" i="1"/>
  <c r="Z97" i="1"/>
  <c r="Z99" i="1"/>
  <c r="Z86" i="1"/>
  <c r="Z100" i="1"/>
  <c r="Z98" i="1"/>
  <c r="Z94" i="1"/>
  <c r="Z80" i="1"/>
  <c r="Z88" i="1"/>
  <c r="Z81" i="1"/>
  <c r="Z83" i="1"/>
  <c r="Z106" i="1" s="1"/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 l="1"/>
  <c r="Z35" i="1"/>
  <c r="Y35" i="1"/>
  <c r="X154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Z124" i="1"/>
  <c r="Y124" i="1"/>
  <c r="X124" i="1"/>
  <c r="Y113" i="1"/>
  <c r="X113" i="1"/>
  <c r="X112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Z113" i="1" l="1"/>
  <c r="W101" i="1" l="1"/>
  <c r="W104" i="1" s="1"/>
  <c r="W107" i="1" s="1"/>
  <c r="V101" i="1"/>
  <c r="V104" i="1" s="1"/>
  <c r="V107" i="1" s="1"/>
  <c r="U101" i="1"/>
  <c r="U104" i="1" s="1"/>
  <c r="U107" i="1" s="1"/>
  <c r="T101" i="1"/>
  <c r="T104" i="1" s="1"/>
  <c r="T107" i="1" s="1"/>
  <c r="S101" i="1"/>
  <c r="S104" i="1" s="1"/>
  <c r="S107" i="1" s="1"/>
  <c r="R101" i="1"/>
  <c r="R104" i="1" s="1"/>
  <c r="R107" i="1" s="1"/>
  <c r="Q101" i="1"/>
  <c r="Q104" i="1" s="1"/>
  <c r="Q107" i="1" s="1"/>
  <c r="P101" i="1"/>
  <c r="P104" i="1" s="1"/>
  <c r="P107" i="1" s="1"/>
  <c r="O101" i="1"/>
  <c r="O104" i="1" s="1"/>
  <c r="O107" i="1" s="1"/>
  <c r="N101" i="1"/>
  <c r="N104" i="1" s="1"/>
  <c r="N107" i="1" s="1"/>
  <c r="M101" i="1"/>
  <c r="M104" i="1" s="1"/>
  <c r="M107" i="1" s="1"/>
  <c r="L101" i="1"/>
  <c r="L104" i="1" s="1"/>
  <c r="L107" i="1" s="1"/>
  <c r="K101" i="1"/>
  <c r="K104" i="1" s="1"/>
  <c r="K107" i="1" s="1"/>
  <c r="J101" i="1"/>
  <c r="J104" i="1" s="1"/>
  <c r="J107" i="1" s="1"/>
  <c r="I101" i="1"/>
  <c r="I104" i="1" s="1"/>
  <c r="I107" i="1" s="1"/>
  <c r="H101" i="1"/>
  <c r="H104" i="1" s="1"/>
  <c r="H107" i="1" s="1"/>
  <c r="G101" i="1"/>
  <c r="G104" i="1" s="1"/>
  <c r="G107" i="1" s="1"/>
  <c r="F101" i="1"/>
  <c r="F104" i="1" s="1"/>
  <c r="F107" i="1" s="1"/>
  <c r="E101" i="1"/>
  <c r="E104" i="1" s="1"/>
  <c r="E107" i="1" s="1"/>
  <c r="D101" i="1"/>
  <c r="D104" i="1" s="1"/>
  <c r="D107" i="1" s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77" i="1"/>
  <c r="Z66" i="1"/>
  <c r="Y66" i="1"/>
  <c r="X66" i="1"/>
  <c r="Z54" i="1"/>
  <c r="Y54" i="1"/>
  <c r="W67" i="1"/>
  <c r="W70" i="1" s="1"/>
  <c r="W72" i="1" s="1"/>
  <c r="V67" i="1"/>
  <c r="V70" i="1" s="1"/>
  <c r="V72" i="1" s="1"/>
  <c r="U67" i="1"/>
  <c r="U70" i="1" s="1"/>
  <c r="U72" i="1" s="1"/>
  <c r="T67" i="1"/>
  <c r="T70" i="1" s="1"/>
  <c r="T72" i="1" s="1"/>
  <c r="S67" i="1"/>
  <c r="S70" i="1" s="1"/>
  <c r="S72" i="1" s="1"/>
  <c r="R67" i="1"/>
  <c r="R70" i="1" s="1"/>
  <c r="R72" i="1" s="1"/>
  <c r="Q67" i="1"/>
  <c r="Q70" i="1" s="1"/>
  <c r="Q72" i="1" s="1"/>
  <c r="P67" i="1"/>
  <c r="P70" i="1" s="1"/>
  <c r="P72" i="1" s="1"/>
  <c r="O67" i="1"/>
  <c r="O70" i="1" s="1"/>
  <c r="O72" i="1" s="1"/>
  <c r="N67" i="1"/>
  <c r="N70" i="1" s="1"/>
  <c r="N72" i="1" s="1"/>
  <c r="M67" i="1"/>
  <c r="M70" i="1" s="1"/>
  <c r="M72" i="1" s="1"/>
  <c r="L67" i="1"/>
  <c r="L70" i="1" s="1"/>
  <c r="L72" i="1" s="1"/>
  <c r="K67" i="1"/>
  <c r="K70" i="1" s="1"/>
  <c r="K72" i="1" s="1"/>
  <c r="J67" i="1"/>
  <c r="J70" i="1" s="1"/>
  <c r="J72" i="1" s="1"/>
  <c r="I67" i="1"/>
  <c r="I70" i="1" s="1"/>
  <c r="I72" i="1" s="1"/>
  <c r="G67" i="1"/>
  <c r="G70" i="1" s="1"/>
  <c r="G72" i="1" s="1"/>
  <c r="F67" i="1"/>
  <c r="F70" i="1" s="1"/>
  <c r="F72" i="1" s="1"/>
  <c r="E67" i="1"/>
  <c r="E70" i="1" s="1"/>
  <c r="E72" i="1" s="1"/>
  <c r="D67" i="1"/>
  <c r="D70" i="1" s="1"/>
  <c r="D72" i="1" s="1"/>
  <c r="C67" i="1"/>
  <c r="C70" i="1" s="1"/>
  <c r="C72" i="1" s="1"/>
  <c r="C28" i="1"/>
  <c r="X10" i="1"/>
  <c r="X7" i="1"/>
  <c r="X6" i="1"/>
  <c r="C12" i="1"/>
  <c r="C8" i="1"/>
  <c r="X47" i="1" l="1"/>
  <c r="X89" i="1"/>
  <c r="Y89" i="1"/>
  <c r="Y101" i="1"/>
  <c r="X101" i="1"/>
  <c r="C107" i="1"/>
  <c r="Z89" i="1" l="1"/>
  <c r="Z101" i="1"/>
  <c r="Y59" i="1"/>
  <c r="X59" i="1"/>
  <c r="Y65" i="1"/>
  <c r="Y67" i="1" s="1"/>
  <c r="X65" i="1"/>
  <c r="X67" i="1" s="1"/>
  <c r="X54" i="1"/>
  <c r="Y30" i="1"/>
  <c r="Y14" i="1"/>
  <c r="Y11" i="1"/>
  <c r="X11" i="1"/>
  <c r="X49" i="1" s="1"/>
  <c r="X50" i="1" s="1"/>
  <c r="Y10" i="1"/>
  <c r="Y7" i="1"/>
  <c r="Y6" i="1"/>
  <c r="Y160" i="1"/>
  <c r="X160" i="1"/>
  <c r="Y157" i="1"/>
  <c r="X157" i="1"/>
  <c r="X167" i="1" s="1"/>
  <c r="Y156" i="1"/>
  <c r="X156" i="1"/>
  <c r="Y155" i="1"/>
  <c r="X155" i="1"/>
  <c r="Y76" i="1"/>
  <c r="Y104" i="1" s="1"/>
  <c r="Y107" i="1" s="1"/>
  <c r="X76" i="1"/>
  <c r="X104" i="1" s="1"/>
  <c r="X107" i="1" s="1"/>
  <c r="X168" i="1" l="1"/>
  <c r="X170" i="1" s="1"/>
  <c r="Y168" i="1"/>
  <c r="Y70" i="1"/>
  <c r="Y72" i="1" s="1"/>
  <c r="X70" i="1"/>
  <c r="X72" i="1" s="1"/>
  <c r="Y49" i="1"/>
  <c r="Y47" i="1"/>
  <c r="X12" i="1"/>
  <c r="Z76" i="1"/>
  <c r="Z104" i="1" s="1"/>
  <c r="Z107" i="1" s="1"/>
  <c r="Y8" i="1"/>
  <c r="Y12" i="1"/>
  <c r="X8" i="1"/>
  <c r="Y50" i="1" l="1"/>
  <c r="R28" i="1"/>
  <c r="R12" i="1"/>
  <c r="R8" i="1"/>
  <c r="F95" i="1"/>
  <c r="F84" i="1"/>
  <c r="F77" i="1"/>
  <c r="Z156" i="1" l="1"/>
  <c r="L84" i="1"/>
  <c r="I84" i="1"/>
  <c r="D129" i="1" l="1"/>
  <c r="D121" i="1"/>
  <c r="D95" i="1" l="1"/>
  <c r="D84" i="1"/>
  <c r="D28" i="1"/>
  <c r="D12" i="1"/>
  <c r="D8" i="1"/>
  <c r="F121" i="1" l="1"/>
  <c r="G121" i="1"/>
  <c r="I121" i="1"/>
  <c r="J121" i="1"/>
  <c r="L121" i="1"/>
  <c r="M121" i="1"/>
  <c r="O121" i="1"/>
  <c r="P121" i="1"/>
  <c r="R121" i="1"/>
  <c r="S121" i="1"/>
  <c r="U121" i="1"/>
  <c r="V121" i="1"/>
  <c r="X119" i="1"/>
  <c r="Y119" i="1"/>
  <c r="Z119" i="1" l="1"/>
  <c r="F8" i="1"/>
  <c r="G8" i="1"/>
  <c r="I8" i="1"/>
  <c r="J8" i="1"/>
  <c r="L8" i="1"/>
  <c r="M8" i="1"/>
  <c r="O8" i="1"/>
  <c r="P8" i="1"/>
  <c r="S8" i="1"/>
  <c r="U8" i="1"/>
  <c r="V8" i="1"/>
  <c r="Z7" i="1" l="1"/>
  <c r="E8" i="1"/>
  <c r="H8" i="1"/>
  <c r="K8" i="1"/>
  <c r="Q8" i="1"/>
  <c r="T8" i="1"/>
  <c r="T12" i="1"/>
  <c r="F12" i="1"/>
  <c r="G12" i="1"/>
  <c r="I12" i="1"/>
  <c r="J12" i="1"/>
  <c r="L12" i="1"/>
  <c r="M12" i="1"/>
  <c r="O12" i="1"/>
  <c r="P12" i="1"/>
  <c r="S12" i="1"/>
  <c r="U12" i="1"/>
  <c r="V12" i="1"/>
  <c r="F28" i="1"/>
  <c r="G28" i="1"/>
  <c r="I28" i="1"/>
  <c r="J28" i="1"/>
  <c r="L28" i="1"/>
  <c r="M28" i="1"/>
  <c r="O28" i="1"/>
  <c r="P28" i="1"/>
  <c r="S28" i="1"/>
  <c r="U28" i="1"/>
  <c r="V28" i="1"/>
  <c r="D77" i="1"/>
  <c r="G77" i="1"/>
  <c r="I77" i="1"/>
  <c r="J77" i="1"/>
  <c r="L77" i="1"/>
  <c r="M77" i="1"/>
  <c r="O77" i="1"/>
  <c r="P77" i="1"/>
  <c r="R77" i="1"/>
  <c r="S77" i="1"/>
  <c r="U77" i="1"/>
  <c r="V77" i="1"/>
  <c r="G84" i="1"/>
  <c r="J84" i="1"/>
  <c r="M84" i="1"/>
  <c r="O84" i="1"/>
  <c r="P84" i="1"/>
  <c r="R84" i="1"/>
  <c r="S84" i="1"/>
  <c r="U84" i="1"/>
  <c r="V84" i="1"/>
  <c r="G95" i="1"/>
  <c r="I95" i="1"/>
  <c r="J95" i="1"/>
  <c r="L95" i="1"/>
  <c r="M95" i="1"/>
  <c r="O95" i="1"/>
  <c r="P95" i="1"/>
  <c r="R95" i="1"/>
  <c r="S95" i="1"/>
  <c r="U95" i="1"/>
  <c r="V95" i="1"/>
  <c r="Y111" i="1"/>
  <c r="Y112" i="1"/>
  <c r="Y116" i="1"/>
  <c r="X118" i="1"/>
  <c r="Y118" i="1"/>
  <c r="X120" i="1"/>
  <c r="Y120" i="1"/>
  <c r="X123" i="1"/>
  <c r="Y123" i="1"/>
  <c r="Y127" i="1"/>
  <c r="X128" i="1"/>
  <c r="Y128" i="1"/>
  <c r="F129" i="1"/>
  <c r="G129" i="1"/>
  <c r="I129" i="1"/>
  <c r="J129" i="1"/>
  <c r="L129" i="1"/>
  <c r="M129" i="1"/>
  <c r="O129" i="1"/>
  <c r="P129" i="1"/>
  <c r="R129" i="1"/>
  <c r="S129" i="1"/>
  <c r="U129" i="1"/>
  <c r="V129" i="1"/>
  <c r="X138" i="1"/>
  <c r="Y138" i="1"/>
  <c r="Y148" i="1" s="1"/>
  <c r="X140" i="1"/>
  <c r="Y140" i="1"/>
  <c r="X142" i="1"/>
  <c r="Y142" i="1"/>
  <c r="X143" i="1"/>
  <c r="Y143" i="1"/>
  <c r="X144" i="1"/>
  <c r="Y144" i="1"/>
  <c r="Y154" i="1"/>
  <c r="Y167" i="1" s="1"/>
  <c r="Y170" i="1" s="1"/>
  <c r="X148" i="1" l="1"/>
  <c r="Y149" i="1"/>
  <c r="Y150" i="1"/>
  <c r="X149" i="1"/>
  <c r="X150" i="1" s="1"/>
  <c r="X129" i="1"/>
  <c r="Y28" i="1"/>
  <c r="X28" i="1"/>
  <c r="X77" i="1"/>
  <c r="X145" i="1"/>
  <c r="X95" i="1"/>
  <c r="Y95" i="1"/>
  <c r="Y77" i="1"/>
  <c r="X84" i="1"/>
  <c r="Y84" i="1"/>
  <c r="Y145" i="1"/>
  <c r="Y125" i="1"/>
  <c r="X125" i="1"/>
  <c r="X114" i="1"/>
  <c r="Y114" i="1"/>
  <c r="Z30" i="1"/>
  <c r="W12" i="1"/>
  <c r="Z14" i="1"/>
  <c r="Z10" i="1"/>
  <c r="Z59" i="1"/>
  <c r="Z11" i="1"/>
  <c r="W8" i="1"/>
  <c r="Z6" i="1"/>
  <c r="Z65" i="1"/>
  <c r="Z67" i="1" s="1"/>
  <c r="Q12" i="1"/>
  <c r="Z157" i="1"/>
  <c r="Z155" i="1"/>
  <c r="Z168" i="1" s="1"/>
  <c r="Z160" i="1"/>
  <c r="N8" i="1"/>
  <c r="E12" i="1"/>
  <c r="C150" i="1"/>
  <c r="N12" i="1"/>
  <c r="E129" i="1"/>
  <c r="K77" i="1"/>
  <c r="T129" i="1"/>
  <c r="W77" i="1"/>
  <c r="K121" i="1"/>
  <c r="Y121" i="1"/>
  <c r="Q121" i="1"/>
  <c r="E121" i="1"/>
  <c r="T95" i="1"/>
  <c r="X121" i="1"/>
  <c r="N121" i="1"/>
  <c r="W121" i="1"/>
  <c r="W95" i="1"/>
  <c r="K95" i="1"/>
  <c r="Q129" i="1"/>
  <c r="T121" i="1"/>
  <c r="H121" i="1"/>
  <c r="Z140" i="1"/>
  <c r="Z127" i="1"/>
  <c r="W84" i="1"/>
  <c r="T77" i="1"/>
  <c r="H77" i="1"/>
  <c r="Q95" i="1"/>
  <c r="H95" i="1"/>
  <c r="K84" i="1"/>
  <c r="N77" i="1"/>
  <c r="N129" i="1"/>
  <c r="H129" i="1"/>
  <c r="T84" i="1"/>
  <c r="W28" i="1"/>
  <c r="N28" i="1"/>
  <c r="Q28" i="1"/>
  <c r="K12" i="1"/>
  <c r="H12" i="1"/>
  <c r="Z154" i="1"/>
  <c r="Z123" i="1"/>
  <c r="Z111" i="1"/>
  <c r="Z143" i="1"/>
  <c r="Z112" i="1"/>
  <c r="H84" i="1"/>
  <c r="Z144" i="1"/>
  <c r="Y129" i="1"/>
  <c r="Z128" i="1"/>
  <c r="Z120" i="1"/>
  <c r="Z118" i="1"/>
  <c r="Z142" i="1"/>
  <c r="Z138" i="1"/>
  <c r="W129" i="1"/>
  <c r="K129" i="1"/>
  <c r="Z116" i="1"/>
  <c r="Q77" i="1"/>
  <c r="E77" i="1"/>
  <c r="E28" i="1"/>
  <c r="K28" i="1"/>
  <c r="N95" i="1"/>
  <c r="Q84" i="1"/>
  <c r="E84" i="1"/>
  <c r="N84" i="1"/>
  <c r="T28" i="1"/>
  <c r="H28" i="1"/>
  <c r="E95" i="1"/>
  <c r="Z148" i="1" l="1"/>
  <c r="Z167" i="1"/>
  <c r="Z170" i="1" s="1"/>
  <c r="Z149" i="1"/>
  <c r="Z150" i="1" s="1"/>
  <c r="Z70" i="1"/>
  <c r="Z72" i="1" s="1"/>
  <c r="Z47" i="1"/>
  <c r="Z49" i="1"/>
  <c r="Z28" i="1"/>
  <c r="Z84" i="1"/>
  <c r="Z95" i="1"/>
  <c r="Z145" i="1"/>
  <c r="Z125" i="1"/>
  <c r="Z114" i="1"/>
  <c r="Z8" i="1"/>
  <c r="Z12" i="1"/>
  <c r="Z77" i="1"/>
  <c r="Z121" i="1"/>
  <c r="Z129" i="1"/>
  <c r="Z50" i="1" l="1"/>
</calcChain>
</file>

<file path=xl/sharedStrings.xml><?xml version="1.0" encoding="utf-8"?>
<sst xmlns="http://schemas.openxmlformats.org/spreadsheetml/2006/main" count="165" uniqueCount="124">
  <si>
    <t>All</t>
  </si>
  <si>
    <t>Ph.D.</t>
  </si>
  <si>
    <t>Master's</t>
  </si>
  <si>
    <t>GRAND TOTALS</t>
  </si>
  <si>
    <t>SON Total</t>
  </si>
  <si>
    <t>School of Nursing</t>
  </si>
  <si>
    <t>PhD</t>
  </si>
  <si>
    <t>SHS Total</t>
  </si>
  <si>
    <t>Physical Therapy Total</t>
  </si>
  <si>
    <t>School of Health Sciences</t>
  </si>
  <si>
    <t>SECS Total</t>
  </si>
  <si>
    <t>Mechanical Engineering Total</t>
  </si>
  <si>
    <t>Systems Engineering Total</t>
  </si>
  <si>
    <t>Electrical Engineering Total</t>
  </si>
  <si>
    <t>CSE Total</t>
  </si>
  <si>
    <t>School of Engineering &amp; Computer Science</t>
  </si>
  <si>
    <t>SEHS Total</t>
  </si>
  <si>
    <t>TDES Totals</t>
  </si>
  <si>
    <t>Human Development/Child Studies Total</t>
  </si>
  <si>
    <t xml:space="preserve">Education Leadership Totals </t>
  </si>
  <si>
    <t>Counseling Totals</t>
  </si>
  <si>
    <t>School of Education &amp; Human Services</t>
  </si>
  <si>
    <t>SBA Total</t>
  </si>
  <si>
    <t>School of Business Administration</t>
  </si>
  <si>
    <t>CAS Total</t>
  </si>
  <si>
    <t>MTD Total</t>
  </si>
  <si>
    <t>Mathematics Total</t>
  </si>
  <si>
    <t>Chemistry Total</t>
  </si>
  <si>
    <t>COLLEGE OF ARTS AND SCIENCES</t>
  </si>
  <si>
    <t>Total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</si>
  <si>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</si>
  <si>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</si>
  <si>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</si>
  <si>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</si>
  <si>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</si>
  <si>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</si>
  <si>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</si>
  <si>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</si>
  <si>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</si>
  <si>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</si>
  <si>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</si>
  <si>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</si>
  <si>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>Biology Total</t>
  </si>
  <si>
    <t>1105 Biology</t>
  </si>
  <si>
    <t>1230 Chemistry</t>
  </si>
  <si>
    <t>1350 Biomed Sci: Env Chem</t>
  </si>
  <si>
    <t>1405 English</t>
  </si>
  <si>
    <t>1505 History</t>
  </si>
  <si>
    <t>1700 Liberal Studies</t>
  </si>
  <si>
    <t>1705 Linguistics</t>
  </si>
  <si>
    <t>1835 Applied Statistics</t>
  </si>
  <si>
    <t>2305 Music Education</t>
  </si>
  <si>
    <t>2560 Public Administration</t>
  </si>
  <si>
    <t>2705 Communication</t>
  </si>
  <si>
    <t>3100 Accounting</t>
  </si>
  <si>
    <t>3550 Info Technology Management</t>
  </si>
  <si>
    <t>3900 Business Administration</t>
  </si>
  <si>
    <t>3901 Business Administration (Exec)</t>
  </si>
  <si>
    <t>4120 Elementary Education</t>
  </si>
  <si>
    <t>4220 Secondary Education</t>
  </si>
  <si>
    <t>4400 Counseling</t>
  </si>
  <si>
    <t>4500 Reading &amp; Language Arts</t>
  </si>
  <si>
    <t>4610 Educational Leadership</t>
  </si>
  <si>
    <t>4615 Teacher Leadership</t>
  </si>
  <si>
    <t>4620 Educational Studies</t>
  </si>
  <si>
    <t>4651 Leadership</t>
  </si>
  <si>
    <t>4670 Higher Education</t>
  </si>
  <si>
    <t>4700 Early Childhood Educatn</t>
  </si>
  <si>
    <t>4800 Special Education</t>
  </si>
  <si>
    <t>4900 Training &amp; Development</t>
  </si>
  <si>
    <t>4940 Reading Education</t>
  </si>
  <si>
    <t>4951 Educ:Leadership</t>
  </si>
  <si>
    <t>4952 Educ: Early Childhood</t>
  </si>
  <si>
    <t>5020 Computer Science</t>
  </si>
  <si>
    <t>5030 Computer Science &amp; Informatics</t>
  </si>
  <si>
    <t>5160 Mechanical Engineering</t>
  </si>
  <si>
    <t>5180 Systems Engineering</t>
  </si>
  <si>
    <t>5185 Industrial &amp; Systems Egr</t>
  </si>
  <si>
    <t>5540 Elec &amp; Computer Enginr</t>
  </si>
  <si>
    <t>5560 Engineering Managemnt</t>
  </si>
  <si>
    <t>5590 Software Egnring &amp; Info Tech</t>
  </si>
  <si>
    <t>5620 Embedded Systems</t>
  </si>
  <si>
    <t>6045 Safety Management</t>
  </si>
  <si>
    <t>6220 Physical Therapy</t>
  </si>
  <si>
    <t>6221 Physical Therapy (tDPT)</t>
  </si>
  <si>
    <t>6240 Exercise Science</t>
  </si>
  <si>
    <t>7220 Nursing Anesthesia</t>
  </si>
  <si>
    <t>7270 Adult Gerontologcl Nrs Practnr</t>
  </si>
  <si>
    <t>7280 Family Nurse Practitioner</t>
  </si>
  <si>
    <t>7285 Nursing Education</t>
  </si>
  <si>
    <t>7400 Nursing Practice</t>
  </si>
  <si>
    <t>1116 Biological Biomedical Sciences</t>
  </si>
  <si>
    <t>1805 Mathematics</t>
  </si>
  <si>
    <t>2335 Conducting</t>
  </si>
  <si>
    <t>2605 Psychology</t>
  </si>
  <si>
    <t>MBA Totals</t>
  </si>
  <si>
    <t>4668 Higher Ed Leadership</t>
  </si>
  <si>
    <t>Reading Total</t>
  </si>
  <si>
    <t>5545 Mechatronics</t>
  </si>
  <si>
    <t>17/18</t>
  </si>
  <si>
    <t>Post-Master's</t>
  </si>
  <si>
    <t>7 = Master's</t>
  </si>
  <si>
    <t>8 = Post-Master's</t>
  </si>
  <si>
    <t>18 = Doctoral - Practice</t>
  </si>
  <si>
    <t>17 = Doctoral - Research</t>
  </si>
  <si>
    <t>2345 Instrumental Performance</t>
  </si>
  <si>
    <t>3807 Production/Operations Mgt</t>
  </si>
  <si>
    <t>7271 Adult Gerontologcl Nrs Practnr</t>
  </si>
  <si>
    <t>7281 Family Nurse Practitioner</t>
  </si>
  <si>
    <t>2013-2014 Degrees Awarded by Gender and Ethnicity</t>
  </si>
  <si>
    <t>1860 Industrial Applied Math</t>
  </si>
  <si>
    <t>1900 Applied Mathematics-phd</t>
  </si>
  <si>
    <t>2346 Instrumental Performance</t>
  </si>
  <si>
    <t>2405 Physics</t>
  </si>
  <si>
    <t>2567 Nonprofit Org and Management</t>
  </si>
  <si>
    <t>2568 Local Government Management</t>
  </si>
  <si>
    <t>PS Total</t>
  </si>
  <si>
    <t>3101 Accounting</t>
  </si>
  <si>
    <t>3306 International Business</t>
  </si>
  <si>
    <t>3706 Business Economics</t>
  </si>
  <si>
    <t>7221 Nursing Anesthesia</t>
  </si>
  <si>
    <t>7264 Clincl Nurse Spec Adult Health</t>
  </si>
  <si>
    <t>7266 Clinical Nurse Leadership</t>
  </si>
  <si>
    <t>7286 Nursing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</si>
</sst>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808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15" borderId="3" xfId="0" applyFont="1" applyFill="1" applyBorder="1" applyAlignment="1">
      <alignment horizontal="left" vertical="center"/>
    </xf>
    <xf numFmtId="0" fontId="3" fillId="15" borderId="6" xfId="0" applyFont="1" applyFill="1" applyBorder="1" applyAlignment="1">
      <alignment horizontal="left" vertical="center"/>
    </xf>
    <xf numFmtId="3" fontId="4" fillId="17" borderId="0" xfId="0" applyNumberFormat="1" applyFont="1" applyFill="1" applyAlignment="1">
      <alignment horizontal="center" vertical="center"/>
    </xf>
    <xf numFmtId="0" fontId="4" fillId="17" borderId="4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17" borderId="0" xfId="0" applyFont="1" applyFill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/>
    </xf>
    <xf numFmtId="0" fontId="5" fillId="17" borderId="0" xfId="0" applyFont="1" applyFill="1" applyAlignment="1">
      <alignment vertical="center"/>
    </xf>
    <xf numFmtId="0" fontId="6" fillId="0" borderId="0" xfId="0" applyFont="1" applyFill="1" applyAlignment="1"/>
    <xf numFmtId="0" fontId="3" fillId="8" borderId="3" xfId="0" applyFont="1" applyFill="1" applyBorder="1" applyAlignment="1" applyProtection="1">
      <alignment vertical="center"/>
    </xf>
    <xf numFmtId="0" fontId="3" fillId="8" borderId="2" xfId="0" applyFont="1" applyFill="1" applyBorder="1" applyAlignment="1" applyProtection="1">
      <alignment vertical="center"/>
    </xf>
    <xf numFmtId="0" fontId="4" fillId="17" borderId="0" xfId="0" applyFont="1" applyFill="1" applyBorder="1" applyAlignment="1">
      <alignment horizontal="center" vertical="center" wrapText="1"/>
    </xf>
    <xf numFmtId="3" fontId="3" fillId="8" borderId="3" xfId="0" applyNumberFormat="1" applyFont="1" applyFill="1" applyBorder="1" applyAlignment="1" applyProtection="1">
      <alignment vertical="center"/>
    </xf>
    <xf numFmtId="3" fontId="3" fillId="8" borderId="2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3" fontId="3" fillId="3" borderId="0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8" borderId="6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3" fontId="3" fillId="3" borderId="6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3" fontId="3" fillId="3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16" borderId="3" xfId="0" applyFont="1" applyFill="1" applyBorder="1" applyAlignment="1" applyProtection="1">
      <alignment vertical="center"/>
    </xf>
    <xf numFmtId="0" fontId="3" fillId="16" borderId="3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3" fontId="3" fillId="3" borderId="5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3" fontId="3" fillId="3" borderId="9" xfId="0" applyNumberFormat="1" applyFont="1" applyFill="1" applyBorder="1" applyAlignment="1" applyProtection="1">
      <alignment vertical="center"/>
    </xf>
    <xf numFmtId="3" fontId="3" fillId="3" borderId="8" xfId="0" applyNumberFormat="1" applyFont="1" applyFill="1" applyBorder="1" applyAlignment="1" applyProtection="1">
      <alignment vertical="center"/>
    </xf>
    <xf numFmtId="3" fontId="3" fillId="3" borderId="7" xfId="0" applyNumberFormat="1" applyFont="1" applyFill="1" applyBorder="1" applyAlignment="1" applyProtection="1">
      <alignment vertical="center"/>
    </xf>
    <xf numFmtId="0" fontId="3" fillId="15" borderId="6" xfId="0" applyFont="1" applyFill="1" applyBorder="1" applyAlignment="1" applyProtection="1">
      <alignment vertical="center"/>
    </xf>
    <xf numFmtId="0" fontId="3" fillId="15" borderId="3" xfId="0" applyFont="1" applyFill="1" applyBorder="1" applyAlignment="1" applyProtection="1">
      <alignment horizontal="center" vertical="center"/>
    </xf>
    <xf numFmtId="3" fontId="3" fillId="15" borderId="6" xfId="0" applyNumberFormat="1" applyFont="1" applyFill="1" applyBorder="1" applyAlignment="1" applyProtection="1">
      <alignment vertical="center"/>
    </xf>
    <xf numFmtId="3" fontId="3" fillId="15" borderId="3" xfId="0" applyNumberFormat="1" applyFont="1" applyFill="1" applyBorder="1" applyAlignment="1" applyProtection="1">
      <alignment vertical="center"/>
    </xf>
    <xf numFmtId="3" fontId="3" fillId="15" borderId="2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vertical="center"/>
    </xf>
    <xf numFmtId="0" fontId="3" fillId="13" borderId="6" xfId="0" applyFont="1" applyFill="1" applyBorder="1" applyAlignment="1" applyProtection="1">
      <alignment vertical="center"/>
    </xf>
    <xf numFmtId="0" fontId="3" fillId="13" borderId="3" xfId="0" applyFont="1" applyFill="1" applyBorder="1" applyAlignment="1" applyProtection="1">
      <alignment horizontal="center" vertical="center"/>
    </xf>
    <xf numFmtId="0" fontId="3" fillId="13" borderId="3" xfId="0" applyFont="1" applyFill="1" applyBorder="1" applyAlignment="1" applyProtection="1">
      <alignment vertical="center"/>
    </xf>
    <xf numFmtId="3" fontId="3" fillId="13" borderId="2" xfId="0" applyNumberFormat="1" applyFont="1" applyFill="1" applyBorder="1" applyAlignment="1" applyProtection="1">
      <alignment vertical="center"/>
    </xf>
    <xf numFmtId="0" fontId="3" fillId="14" borderId="3" xfId="0" applyFont="1" applyFill="1" applyBorder="1" applyAlignment="1" applyProtection="1">
      <alignment vertical="center"/>
    </xf>
    <xf numFmtId="0" fontId="3" fillId="14" borderId="3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vertical="center"/>
    </xf>
    <xf numFmtId="0" fontId="3" fillId="11" borderId="6" xfId="0" applyFont="1" applyFill="1" applyBorder="1" applyAlignment="1" applyProtection="1">
      <alignment horizontal="left" vertical="center"/>
    </xf>
    <xf numFmtId="0" fontId="3" fillId="11" borderId="3" xfId="0" applyFont="1" applyFill="1" applyBorder="1" applyAlignment="1" applyProtection="1">
      <alignment horizontal="left" vertical="center"/>
    </xf>
    <xf numFmtId="0" fontId="3" fillId="11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0" fontId="3" fillId="12" borderId="6" xfId="0" applyFont="1" applyFill="1" applyBorder="1" applyAlignment="1" applyProtection="1">
      <alignment vertical="center"/>
    </xf>
    <xf numFmtId="0" fontId="3" fillId="12" borderId="3" xfId="0" applyFont="1" applyFill="1" applyBorder="1" applyAlignment="1" applyProtection="1">
      <alignment horizontal="center" vertical="center"/>
    </xf>
    <xf numFmtId="0" fontId="3" fillId="12" borderId="3" xfId="0" applyFont="1" applyFill="1" applyBorder="1" applyAlignment="1" applyProtection="1">
      <alignment vertical="center"/>
    </xf>
    <xf numFmtId="3" fontId="3" fillId="12" borderId="3" xfId="0" applyNumberFormat="1" applyFont="1" applyFill="1" applyBorder="1" applyAlignment="1" applyProtection="1">
      <alignment vertical="center"/>
    </xf>
    <xf numFmtId="3" fontId="3" fillId="12" borderId="2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11" borderId="6" xfId="0" applyFont="1" applyFill="1" applyBorder="1" applyAlignment="1" applyProtection="1">
      <alignment vertical="center"/>
    </xf>
    <xf numFmtId="0" fontId="3" fillId="11" borderId="3" xfId="0" applyFont="1" applyFill="1" applyBorder="1" applyAlignment="1" applyProtection="1">
      <alignment horizontal="center" vertical="center"/>
    </xf>
    <xf numFmtId="0" fontId="3" fillId="18" borderId="3" xfId="0" applyFont="1" applyFill="1" applyBorder="1" applyAlignment="1" applyProtection="1">
      <alignment horizontal="right" vertical="center"/>
    </xf>
    <xf numFmtId="0" fontId="3" fillId="18" borderId="2" xfId="0" applyFont="1" applyFill="1" applyBorder="1" applyAlignment="1" applyProtection="1">
      <alignment horizontal="right" vertical="center"/>
    </xf>
    <xf numFmtId="3" fontId="3" fillId="18" borderId="3" xfId="0" applyNumberFormat="1" applyFont="1" applyFill="1" applyBorder="1" applyAlignment="1" applyProtection="1">
      <alignment horizontal="right" vertical="center"/>
    </xf>
    <xf numFmtId="0" fontId="3" fillId="9" borderId="6" xfId="0" applyFont="1" applyFill="1" applyBorder="1" applyAlignment="1" applyProtection="1">
      <alignment vertical="center"/>
    </xf>
    <xf numFmtId="0" fontId="3" fillId="9" borderId="3" xfId="0" applyFont="1" applyFill="1" applyBorder="1" applyAlignment="1" applyProtection="1">
      <alignment horizontal="center" vertical="center"/>
    </xf>
    <xf numFmtId="3" fontId="3" fillId="9" borderId="3" xfId="0" applyNumberFormat="1" applyFont="1" applyFill="1" applyBorder="1" applyAlignment="1" applyProtection="1">
      <alignment vertical="center"/>
    </xf>
    <xf numFmtId="3" fontId="3" fillId="9" borderId="2" xfId="0" applyNumberFormat="1" applyFont="1" applyFill="1" applyBorder="1" applyAlignment="1" applyProtection="1">
      <alignment vertical="center"/>
    </xf>
    <xf numFmtId="0" fontId="3" fillId="10" borderId="6" xfId="0" applyFont="1" applyFill="1" applyBorder="1" applyAlignment="1" applyProtection="1">
      <alignment vertical="center"/>
    </xf>
    <xf numFmtId="0" fontId="3" fillId="10" borderId="3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vertical="center"/>
    </xf>
    <xf numFmtId="3" fontId="3" fillId="3" borderId="10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9" borderId="2" xfId="0" applyFont="1" applyFill="1" applyBorder="1" applyAlignment="1" applyProtection="1">
      <alignment horizontal="center" vertical="center"/>
    </xf>
    <xf numFmtId="3" fontId="3" fillId="9" borderId="6" xfId="0" applyNumberFormat="1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horizontal="left" vertical="center"/>
    </xf>
    <xf numFmtId="0" fontId="3" fillId="8" borderId="4" xfId="0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3" fontId="3" fillId="8" borderId="0" xfId="0" applyNumberFormat="1" applyFont="1" applyFill="1" applyAlignment="1" applyProtection="1">
      <alignment vertical="center"/>
    </xf>
    <xf numFmtId="3" fontId="3" fillId="8" borderId="4" xfId="0" applyNumberFormat="1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7" borderId="6" xfId="0" applyFont="1" applyFill="1" applyBorder="1" applyAlignment="1" applyProtection="1">
      <alignment vertical="center"/>
    </xf>
    <xf numFmtId="0" fontId="3" fillId="7" borderId="3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vertical="center"/>
    </xf>
    <xf numFmtId="3" fontId="3" fillId="6" borderId="3" xfId="0" applyNumberFormat="1" applyFont="1" applyFill="1" applyBorder="1" applyAlignment="1" applyProtection="1">
      <alignment vertical="center"/>
    </xf>
    <xf numFmtId="3" fontId="3" fillId="6" borderId="2" xfId="0" applyNumberFormat="1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3" fontId="3" fillId="4" borderId="3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3" fillId="2" borderId="2" xfId="0" applyNumberFormat="1" applyFont="1" applyFill="1" applyBorder="1" applyAlignment="1" applyProtection="1">
      <alignment vertical="center"/>
    </xf>
    <xf numFmtId="3" fontId="0" fillId="3" borderId="5" xfId="0" applyNumberFormat="1" applyFont="1" applyFill="1" applyBorder="1" applyAlignment="1" applyProtection="1">
      <alignment vertical="center"/>
    </xf>
    <xf numFmtId="3" fontId="0" fillId="3" borderId="0" xfId="0" applyNumberFormat="1" applyFont="1" applyFill="1" applyAlignment="1" applyProtection="1">
      <alignment vertical="center"/>
    </xf>
    <xf numFmtId="3" fontId="0" fillId="3" borderId="4" xfId="0" applyNumberFormat="1" applyFont="1" applyFill="1" applyBorder="1" applyAlignment="1" applyProtection="1">
      <alignment horizontal="right" vertical="center"/>
    </xf>
    <xf numFmtId="3" fontId="0" fillId="3" borderId="4" xfId="0" applyNumberFormat="1" applyFont="1" applyFill="1" applyBorder="1" applyAlignment="1" applyProtection="1">
      <alignment vertical="center"/>
    </xf>
    <xf numFmtId="0" fontId="4" fillId="17" borderId="0" xfId="0" applyFont="1" applyFill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3" fontId="4" fillId="17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ont="1"/>
    <xf numFmtId="0" fontId="0" fillId="3" borderId="0" xfId="0" applyFont="1" applyFill="1" applyBorder="1" applyAlignment="1" applyProtection="1">
      <alignment vertical="center"/>
    </xf>
    <xf numFmtId="3" fontId="0" fillId="3" borderId="0" xfId="0" applyNumberFormat="1" applyFont="1" applyFill="1" applyBorder="1" applyAlignment="1" applyProtection="1">
      <alignment vertical="center"/>
    </xf>
    <xf numFmtId="0" fontId="0" fillId="0" borderId="0" xfId="0" applyFont="1" applyBorder="1"/>
    <xf numFmtId="3" fontId="3" fillId="0" borderId="0" xfId="0" applyNumberFormat="1" applyFont="1" applyFill="1" applyBorder="1" applyAlignment="1" applyProtection="1">
      <alignment vertical="center"/>
    </xf>
    <xf numFmtId="3" fontId="3" fillId="18" borderId="2" xfId="0" applyNumberFormat="1" applyFont="1" applyFill="1" applyBorder="1" applyAlignment="1" applyProtection="1">
      <alignment horizontal="right" vertical="center"/>
    </xf>
    <xf numFmtId="0" fontId="3" fillId="14" borderId="6" xfId="0" applyFont="1" applyFill="1" applyBorder="1" applyAlignment="1" applyProtection="1">
      <alignment vertical="center"/>
    </xf>
    <xf numFmtId="3" fontId="3" fillId="14" borderId="3" xfId="0" applyNumberFormat="1" applyFont="1" applyFill="1" applyBorder="1" applyAlignment="1" applyProtection="1">
      <alignment vertical="center"/>
    </xf>
    <xf numFmtId="3" fontId="3" fillId="14" borderId="2" xfId="0" applyNumberFormat="1" applyFont="1" applyFill="1" applyBorder="1" applyAlignment="1" applyProtection="1">
      <alignment vertical="center"/>
    </xf>
    <xf numFmtId="0" fontId="4" fillId="17" borderId="5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3" fontId="4" fillId="17" borderId="5" xfId="0" applyNumberFormat="1" applyFont="1" applyFill="1" applyBorder="1" applyAlignment="1">
      <alignment horizontal="center" vertical="center"/>
    </xf>
    <xf numFmtId="3" fontId="4" fillId="17" borderId="0" xfId="0" applyNumberFormat="1" applyFont="1" applyFill="1" applyBorder="1" applyAlignment="1">
      <alignment horizontal="center" vertical="center"/>
    </xf>
    <xf numFmtId="3" fontId="4" fillId="17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0" fontId="3" fillId="15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0" fontId="3" fillId="16" borderId="6" xfId="0" applyFont="1" applyFill="1" applyBorder="1" applyAlignment="1" applyProtection="1">
      <alignment vertical="center"/>
    </xf>
    <xf numFmtId="0" fontId="0" fillId="0" borderId="0" xfId="0" applyFont="1" applyFill="1" applyBorder="1"/>
    <xf numFmtId="0" fontId="0" fillId="0" borderId="0" xfId="0" applyFont="1" applyFill="1"/>
    <xf numFmtId="3" fontId="0" fillId="0" borderId="0" xfId="0" applyNumberFormat="1" applyFont="1" applyFill="1" applyAlignment="1" applyProtection="1">
      <alignment vertical="center"/>
    </xf>
    <xf numFmtId="3" fontId="0" fillId="0" borderId="4" xfId="0" applyNumberFormat="1" applyFont="1" applyFill="1" applyBorder="1" applyAlignment="1" applyProtection="1">
      <alignment vertical="center"/>
    </xf>
    <xf numFmtId="0" fontId="3" fillId="10" borderId="3" xfId="0" applyFont="1" applyFill="1" applyBorder="1" applyAlignment="1" applyProtection="1">
      <alignment vertical="center"/>
    </xf>
    <xf numFmtId="3" fontId="3" fillId="10" borderId="3" xfId="0" applyNumberFormat="1" applyFont="1" applyFill="1" applyBorder="1" applyAlignment="1" applyProtection="1">
      <alignment vertical="center"/>
    </xf>
    <xf numFmtId="3" fontId="3" fillId="10" borderId="2" xfId="0" applyNumberFormat="1" applyFont="1" applyFill="1" applyBorder="1" applyAlignment="1" applyProtection="1">
      <alignment vertical="center"/>
    </xf>
    <xf numFmtId="3" fontId="3" fillId="0" borderId="5" xfId="0" applyNumberFormat="1" applyFont="1" applyFill="1" applyBorder="1" applyAlignment="1" applyProtection="1">
      <alignment vertical="center"/>
    </xf>
    <xf numFmtId="3" fontId="0" fillId="8" borderId="5" xfId="0" applyNumberFormat="1" applyFont="1" applyFill="1" applyBorder="1" applyAlignment="1" applyProtection="1">
      <alignment vertical="center"/>
    </xf>
    <xf numFmtId="3" fontId="0" fillId="8" borderId="0" xfId="0" applyNumberFormat="1" applyFont="1" applyFill="1" applyBorder="1" applyAlignment="1" applyProtection="1">
      <alignment vertical="center"/>
    </xf>
    <xf numFmtId="3" fontId="0" fillId="8" borderId="4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 indent="1"/>
    </xf>
    <xf numFmtId="0" fontId="3" fillId="0" borderId="10" xfId="0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vertical="center"/>
    </xf>
    <xf numFmtId="3" fontId="3" fillId="7" borderId="3" xfId="0" applyNumberFormat="1" applyFont="1" applyFill="1" applyBorder="1" applyAlignment="1" applyProtection="1">
      <alignment vertical="center"/>
    </xf>
    <xf numFmtId="3" fontId="3" fillId="7" borderId="2" xfId="0" applyNumberFormat="1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vertical="center"/>
    </xf>
    <xf numFmtId="3" fontId="3" fillId="5" borderId="2" xfId="0" applyNumberFormat="1" applyFont="1" applyFill="1" applyBorder="1" applyAlignment="1" applyProtection="1">
      <alignment vertical="center"/>
    </xf>
    <xf numFmtId="0" fontId="0" fillId="2" borderId="6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3" fontId="0" fillId="2" borderId="2" xfId="0" applyNumberFormat="1" applyFont="1" applyFill="1" applyBorder="1" applyAlignment="1" applyProtection="1">
      <alignment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2"/>
  <sheetViews>
    <sheetView tabSelected="1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2" x14ac:dyDescent="0.25"/>
  <cols>
    <col min="1" max="1" width="27.109375" style="145" customWidth="1"/>
    <col min="2" max="2" width="8.88671875" style="145"/>
    <col min="3" max="26" width="6.44140625" style="145" customWidth="1"/>
    <col min="27" max="16384" width="8.88671875" style="145"/>
  </cols>
  <sheetData>
    <row r="1" spans="1:26" ht="15.6" x14ac:dyDescent="0.3">
      <c r="A1" s="15" t="s">
        <v>109</v>
      </c>
      <c r="B1" s="1"/>
      <c r="C1" s="161"/>
      <c r="D1" s="162"/>
      <c r="E1" s="163"/>
      <c r="F1" s="164"/>
      <c r="G1" s="164"/>
      <c r="H1" s="164"/>
      <c r="I1" s="161"/>
      <c r="J1" s="162"/>
      <c r="K1" s="163"/>
      <c r="L1" s="162"/>
      <c r="M1" s="164"/>
      <c r="N1" s="164"/>
      <c r="O1" s="161"/>
      <c r="P1" s="162"/>
      <c r="Q1" s="163"/>
      <c r="R1" s="164"/>
      <c r="S1" s="164"/>
      <c r="T1" s="164"/>
      <c r="U1" s="161"/>
      <c r="V1" s="162"/>
      <c r="W1" s="163"/>
      <c r="X1" s="165"/>
      <c r="Y1" s="165"/>
      <c r="Z1" s="166"/>
    </row>
    <row r="2" spans="1:26" ht="13.2" customHeight="1" x14ac:dyDescent="0.25">
      <c r="A2" s="14"/>
      <c r="B2" s="10" t="s">
        <v>41</v>
      </c>
      <c r="C2" s="154" t="s">
        <v>40</v>
      </c>
      <c r="D2" s="155"/>
      <c r="E2" s="156"/>
      <c r="F2" s="154" t="s">
        <v>39</v>
      </c>
      <c r="G2" s="157"/>
      <c r="H2" s="156"/>
      <c r="I2" s="154" t="s">
        <v>38</v>
      </c>
      <c r="J2" s="155"/>
      <c r="K2" s="156"/>
      <c r="L2" s="154" t="s">
        <v>37</v>
      </c>
      <c r="M2" s="157"/>
      <c r="N2" s="156"/>
      <c r="O2" s="154" t="s">
        <v>36</v>
      </c>
      <c r="P2" s="155"/>
      <c r="Q2" s="156"/>
      <c r="R2" s="154" t="s">
        <v>35</v>
      </c>
      <c r="S2" s="157"/>
      <c r="T2" s="156"/>
      <c r="U2" s="154" t="s">
        <v>34</v>
      </c>
      <c r="V2" s="155"/>
      <c r="W2" s="156"/>
      <c r="X2" s="158" t="s">
        <v>29</v>
      </c>
      <c r="Y2" s="159"/>
      <c r="Z2" s="160"/>
    </row>
    <row r="3" spans="1:26" ht="13.8" thickBot="1" x14ac:dyDescent="0.3">
      <c r="A3" s="14"/>
      <c r="B3" s="13" t="s">
        <v>33</v>
      </c>
      <c r="C3" s="139" t="s">
        <v>31</v>
      </c>
      <c r="D3" s="140" t="s">
        <v>32</v>
      </c>
      <c r="E3" s="141" t="s">
        <v>29</v>
      </c>
      <c r="F3" s="12" t="s">
        <v>31</v>
      </c>
      <c r="G3" s="12" t="s">
        <v>30</v>
      </c>
      <c r="H3" s="12" t="s">
        <v>29</v>
      </c>
      <c r="I3" s="11" t="s">
        <v>31</v>
      </c>
      <c r="J3" s="18" t="s">
        <v>30</v>
      </c>
      <c r="K3" s="10" t="s">
        <v>29</v>
      </c>
      <c r="L3" s="139" t="s">
        <v>31</v>
      </c>
      <c r="M3" s="138" t="s">
        <v>30</v>
      </c>
      <c r="N3" s="138" t="s">
        <v>29</v>
      </c>
      <c r="O3" s="139" t="s">
        <v>31</v>
      </c>
      <c r="P3" s="140" t="s">
        <v>30</v>
      </c>
      <c r="Q3" s="141" t="s">
        <v>29</v>
      </c>
      <c r="R3" s="138" t="s">
        <v>31</v>
      </c>
      <c r="S3" s="138" t="s">
        <v>30</v>
      </c>
      <c r="T3" s="138" t="s">
        <v>29</v>
      </c>
      <c r="U3" s="11" t="s">
        <v>31</v>
      </c>
      <c r="V3" s="18" t="s">
        <v>30</v>
      </c>
      <c r="W3" s="10" t="s">
        <v>29</v>
      </c>
      <c r="X3" s="9" t="s">
        <v>31</v>
      </c>
      <c r="Y3" s="9" t="s">
        <v>30</v>
      </c>
      <c r="Z3" s="142" t="s">
        <v>29</v>
      </c>
    </row>
    <row r="4" spans="1:26" ht="13.8" thickBot="1" x14ac:dyDescent="0.3">
      <c r="A4" s="8" t="s">
        <v>28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67"/>
    </row>
    <row r="5" spans="1:26" x14ac:dyDescent="0.25">
      <c r="A5" s="3"/>
      <c r="B5" s="1"/>
      <c r="C5" s="168"/>
      <c r="D5" s="169"/>
      <c r="E5" s="170"/>
      <c r="F5" s="3"/>
      <c r="G5" s="3"/>
      <c r="H5" s="3"/>
      <c r="I5" s="168"/>
      <c r="J5" s="169"/>
      <c r="K5" s="170"/>
      <c r="L5" s="168"/>
      <c r="M5" s="3"/>
      <c r="N5" s="3"/>
      <c r="O5" s="168"/>
      <c r="P5" s="169"/>
      <c r="Q5" s="170"/>
      <c r="R5" s="3"/>
      <c r="S5" s="3"/>
      <c r="T5" s="3"/>
      <c r="U5" s="168"/>
      <c r="V5" s="169"/>
      <c r="W5" s="170"/>
      <c r="X5" s="171"/>
      <c r="Y5" s="171"/>
      <c r="Z5" s="172"/>
    </row>
    <row r="6" spans="1:26" x14ac:dyDescent="0.25">
      <c r="A6" s="21" t="s">
        <v>43</v>
      </c>
      <c r="B6" s="22">
        <v>7</v>
      </c>
      <c r="C6" s="23">
        <v>1</v>
      </c>
      <c r="D6" s="24">
        <v>3</v>
      </c>
      <c r="E6" s="106">
        <v>4</v>
      </c>
      <c r="F6" s="23"/>
      <c r="G6" s="24"/>
      <c r="H6" s="106"/>
      <c r="I6" s="23"/>
      <c r="J6" s="24"/>
      <c r="K6" s="106"/>
      <c r="L6" s="23"/>
      <c r="M6" s="24"/>
      <c r="N6" s="106"/>
      <c r="O6" s="23"/>
      <c r="P6" s="24"/>
      <c r="Q6" s="106"/>
      <c r="R6" s="23">
        <v>1</v>
      </c>
      <c r="S6" s="24"/>
      <c r="T6" s="106">
        <v>1</v>
      </c>
      <c r="U6" s="23"/>
      <c r="V6" s="24"/>
      <c r="W6" s="106"/>
      <c r="X6" s="147">
        <f>C6+F6+I6+L6+O6+R6+U6</f>
        <v>2</v>
      </c>
      <c r="Y6" s="147">
        <f>D6+G6+J6+M6+P6+S6+V6</f>
        <v>3</v>
      </c>
      <c r="Z6" s="136">
        <f>E6+H6+K6+N6+Q6+T6+W6</f>
        <v>5</v>
      </c>
    </row>
    <row r="7" spans="1:26" ht="13.8" thickBot="1" x14ac:dyDescent="0.3">
      <c r="A7" s="21" t="s">
        <v>91</v>
      </c>
      <c r="B7" s="22">
        <v>17</v>
      </c>
      <c r="C7" s="23">
        <v>1</v>
      </c>
      <c r="D7" s="24">
        <v>1</v>
      </c>
      <c r="E7" s="106">
        <v>2</v>
      </c>
      <c r="F7" s="23"/>
      <c r="G7" s="24"/>
      <c r="H7" s="106"/>
      <c r="I7" s="23"/>
      <c r="J7" s="24"/>
      <c r="K7" s="106"/>
      <c r="L7" s="23"/>
      <c r="M7" s="24"/>
      <c r="N7" s="106"/>
      <c r="O7" s="23"/>
      <c r="P7" s="24"/>
      <c r="Q7" s="106"/>
      <c r="R7" s="23"/>
      <c r="S7" s="24"/>
      <c r="T7" s="106"/>
      <c r="U7" s="23"/>
      <c r="V7" s="24"/>
      <c r="W7" s="106"/>
      <c r="X7" s="147">
        <f>C7+F7+I7+L7+O7+R7+U7</f>
        <v>1</v>
      </c>
      <c r="Y7" s="147">
        <f t="shared" ref="Y7" si="0">D7+G7+J7+M7+P7+S7+V7</f>
        <v>1</v>
      </c>
      <c r="Z7" s="136">
        <f t="shared" ref="Z7" si="1">E7+H7+K7+N7+Q7+T7+W7</f>
        <v>2</v>
      </c>
    </row>
    <row r="8" spans="1:26" ht="13.8" thickBot="1" x14ac:dyDescent="0.3">
      <c r="A8" s="28" t="s">
        <v>42</v>
      </c>
      <c r="B8" s="29"/>
      <c r="C8" s="30">
        <f t="shared" ref="C8:Z8" si="2">SUM(C6:C7)</f>
        <v>2</v>
      </c>
      <c r="D8" s="16">
        <f t="shared" si="2"/>
        <v>4</v>
      </c>
      <c r="E8" s="17">
        <f t="shared" si="2"/>
        <v>6</v>
      </c>
      <c r="F8" s="16">
        <f t="shared" si="2"/>
        <v>0</v>
      </c>
      <c r="G8" s="16">
        <f t="shared" si="2"/>
        <v>0</v>
      </c>
      <c r="H8" s="17">
        <f t="shared" si="2"/>
        <v>0</v>
      </c>
      <c r="I8" s="16">
        <f t="shared" si="2"/>
        <v>0</v>
      </c>
      <c r="J8" s="16">
        <f t="shared" si="2"/>
        <v>0</v>
      </c>
      <c r="K8" s="17">
        <f t="shared" si="2"/>
        <v>0</v>
      </c>
      <c r="L8" s="16">
        <f t="shared" si="2"/>
        <v>0</v>
      </c>
      <c r="M8" s="16">
        <f t="shared" si="2"/>
        <v>0</v>
      </c>
      <c r="N8" s="17">
        <f t="shared" si="2"/>
        <v>0</v>
      </c>
      <c r="O8" s="16">
        <f t="shared" si="2"/>
        <v>0</v>
      </c>
      <c r="P8" s="16">
        <f t="shared" si="2"/>
        <v>0</v>
      </c>
      <c r="Q8" s="17">
        <f t="shared" si="2"/>
        <v>0</v>
      </c>
      <c r="R8" s="16">
        <f t="shared" si="2"/>
        <v>1</v>
      </c>
      <c r="S8" s="16">
        <f t="shared" si="2"/>
        <v>0</v>
      </c>
      <c r="T8" s="17">
        <f t="shared" si="2"/>
        <v>1</v>
      </c>
      <c r="U8" s="16">
        <f t="shared" si="2"/>
        <v>0</v>
      </c>
      <c r="V8" s="16">
        <f t="shared" si="2"/>
        <v>0</v>
      </c>
      <c r="W8" s="17">
        <f t="shared" si="2"/>
        <v>0</v>
      </c>
      <c r="X8" s="19">
        <f t="shared" si="2"/>
        <v>3</v>
      </c>
      <c r="Y8" s="19">
        <f t="shared" si="2"/>
        <v>4</v>
      </c>
      <c r="Z8" s="20">
        <f t="shared" si="2"/>
        <v>7</v>
      </c>
    </row>
    <row r="9" spans="1:26" x14ac:dyDescent="0.25">
      <c r="A9" s="31"/>
      <c r="B9" s="32"/>
      <c r="C9" s="35"/>
      <c r="D9" s="36"/>
      <c r="E9" s="74"/>
      <c r="F9" s="31"/>
      <c r="G9" s="31"/>
      <c r="H9" s="74"/>
      <c r="I9" s="36"/>
      <c r="J9" s="36"/>
      <c r="K9" s="36"/>
      <c r="L9" s="35"/>
      <c r="M9" s="31"/>
      <c r="N9" s="74"/>
      <c r="O9" s="36"/>
      <c r="P9" s="36"/>
      <c r="Q9" s="74"/>
      <c r="R9" s="31"/>
      <c r="S9" s="31"/>
      <c r="T9" s="36"/>
      <c r="U9" s="36"/>
      <c r="V9" s="36"/>
      <c r="W9" s="74"/>
      <c r="X9" s="75"/>
      <c r="Y9" s="75"/>
      <c r="Z9" s="173"/>
    </row>
    <row r="10" spans="1:26" x14ac:dyDescent="0.25">
      <c r="A10" s="21" t="s">
        <v>44</v>
      </c>
      <c r="B10" s="22">
        <v>7</v>
      </c>
      <c r="C10" s="23"/>
      <c r="D10" s="24">
        <v>1</v>
      </c>
      <c r="E10" s="106">
        <v>1</v>
      </c>
      <c r="F10" s="24">
        <v>1</v>
      </c>
      <c r="G10" s="24"/>
      <c r="H10" s="146">
        <v>1</v>
      </c>
      <c r="I10" s="23"/>
      <c r="J10" s="24"/>
      <c r="K10" s="106"/>
      <c r="L10" s="23"/>
      <c r="M10" s="24"/>
      <c r="N10" s="146"/>
      <c r="O10" s="23"/>
      <c r="P10" s="24"/>
      <c r="Q10" s="106"/>
      <c r="R10" s="24">
        <v>2</v>
      </c>
      <c r="S10" s="24"/>
      <c r="T10" s="146">
        <v>2</v>
      </c>
      <c r="U10" s="23"/>
      <c r="V10" s="24"/>
      <c r="W10" s="106"/>
      <c r="X10" s="147">
        <f>C10+F10+I10+L10+O10+R10+U10</f>
        <v>3</v>
      </c>
      <c r="Y10" s="147">
        <f t="shared" ref="Y10:Y11" si="3">D10+G10+J10+M10+P10+S10+V10</f>
        <v>1</v>
      </c>
      <c r="Z10" s="136">
        <f t="shared" ref="Z10:Z11" si="4">E10+H10+K10+N10+Q10+T10+W10</f>
        <v>4</v>
      </c>
    </row>
    <row r="11" spans="1:26" ht="13.8" thickBot="1" x14ac:dyDescent="0.3">
      <c r="A11" s="21" t="s">
        <v>45</v>
      </c>
      <c r="B11" s="22">
        <v>17</v>
      </c>
      <c r="C11" s="23"/>
      <c r="D11" s="24"/>
      <c r="E11" s="106"/>
      <c r="F11" s="24"/>
      <c r="G11" s="24"/>
      <c r="H11" s="146"/>
      <c r="I11" s="23"/>
      <c r="J11" s="24"/>
      <c r="K11" s="106"/>
      <c r="L11" s="23"/>
      <c r="M11" s="24"/>
      <c r="N11" s="146"/>
      <c r="O11" s="23"/>
      <c r="P11" s="24"/>
      <c r="Q11" s="106"/>
      <c r="R11" s="24"/>
      <c r="S11" s="24">
        <v>1</v>
      </c>
      <c r="T11" s="146">
        <v>1</v>
      </c>
      <c r="U11" s="23"/>
      <c r="V11" s="24">
        <v>1</v>
      </c>
      <c r="W11" s="106">
        <v>1</v>
      </c>
      <c r="X11" s="147">
        <f t="shared" ref="X11" si="5">C11+F11+I11+L11+O11+R11+U11</f>
        <v>0</v>
      </c>
      <c r="Y11" s="147">
        <f t="shared" si="3"/>
        <v>2</v>
      </c>
      <c r="Z11" s="136">
        <f t="shared" si="4"/>
        <v>2</v>
      </c>
    </row>
    <row r="12" spans="1:26" ht="13.8" thickBot="1" x14ac:dyDescent="0.3">
      <c r="A12" s="33" t="s">
        <v>27</v>
      </c>
      <c r="B12" s="29"/>
      <c r="C12" s="6">
        <f>SUBTOTAL(9,C10:C11)</f>
        <v>0</v>
      </c>
      <c r="D12" s="5">
        <f>SUBTOTAL(9,D10:D11)</f>
        <v>1</v>
      </c>
      <c r="E12" s="4">
        <f t="shared" ref="E12:W12" si="6">SUBTOTAL(9,E10:E11)</f>
        <v>1</v>
      </c>
      <c r="F12" s="6">
        <f t="shared" si="6"/>
        <v>1</v>
      </c>
      <c r="G12" s="5">
        <f t="shared" si="6"/>
        <v>0</v>
      </c>
      <c r="H12" s="4">
        <f t="shared" si="6"/>
        <v>1</v>
      </c>
      <c r="I12" s="6">
        <f t="shared" si="6"/>
        <v>0</v>
      </c>
      <c r="J12" s="5">
        <f t="shared" si="6"/>
        <v>0</v>
      </c>
      <c r="K12" s="4">
        <f t="shared" si="6"/>
        <v>0</v>
      </c>
      <c r="L12" s="6">
        <f t="shared" si="6"/>
        <v>0</v>
      </c>
      <c r="M12" s="5">
        <f t="shared" si="6"/>
        <v>0</v>
      </c>
      <c r="N12" s="4">
        <f t="shared" si="6"/>
        <v>0</v>
      </c>
      <c r="O12" s="6">
        <f t="shared" si="6"/>
        <v>0</v>
      </c>
      <c r="P12" s="5">
        <f t="shared" si="6"/>
        <v>0</v>
      </c>
      <c r="Q12" s="4">
        <f t="shared" si="6"/>
        <v>0</v>
      </c>
      <c r="R12" s="6">
        <f>SUBTOTAL(9,R10:R11)</f>
        <v>2</v>
      </c>
      <c r="S12" s="5">
        <f t="shared" si="6"/>
        <v>1</v>
      </c>
      <c r="T12" s="4">
        <f t="shared" si="6"/>
        <v>3</v>
      </c>
      <c r="U12" s="6">
        <f t="shared" si="6"/>
        <v>0</v>
      </c>
      <c r="V12" s="5">
        <f t="shared" si="6"/>
        <v>1</v>
      </c>
      <c r="W12" s="4">
        <f t="shared" si="6"/>
        <v>1</v>
      </c>
      <c r="X12" s="34">
        <f>SUM(X10:X11)</f>
        <v>3</v>
      </c>
      <c r="Y12" s="5">
        <f t="shared" ref="Y12:Z12" si="7">SUM(Y10:Y11)</f>
        <v>3</v>
      </c>
      <c r="Z12" s="4">
        <f t="shared" si="7"/>
        <v>6</v>
      </c>
    </row>
    <row r="13" spans="1:26" x14ac:dyDescent="0.25">
      <c r="A13" s="21"/>
      <c r="B13" s="32"/>
      <c r="C13" s="35"/>
      <c r="D13" s="36"/>
      <c r="E13" s="74"/>
      <c r="F13" s="31"/>
      <c r="G13" s="31"/>
      <c r="H13" s="31"/>
      <c r="I13" s="35"/>
      <c r="J13" s="36"/>
      <c r="K13" s="74"/>
      <c r="L13" s="35"/>
      <c r="M13" s="31"/>
      <c r="N13" s="31"/>
      <c r="O13" s="35"/>
      <c r="P13" s="36"/>
      <c r="Q13" s="74"/>
      <c r="R13" s="31"/>
      <c r="S13" s="31"/>
      <c r="T13" s="31"/>
      <c r="U13" s="35"/>
      <c r="V13" s="36"/>
      <c r="W13" s="74"/>
      <c r="X13" s="75"/>
      <c r="Y13" s="75"/>
      <c r="Z13" s="76"/>
    </row>
    <row r="14" spans="1:26" x14ac:dyDescent="0.25">
      <c r="A14" s="31" t="s">
        <v>46</v>
      </c>
      <c r="B14" s="32">
        <v>7</v>
      </c>
      <c r="C14" s="35">
        <v>5</v>
      </c>
      <c r="D14" s="36">
        <v>1</v>
      </c>
      <c r="E14" s="25">
        <v>6</v>
      </c>
      <c r="F14" s="31"/>
      <c r="G14" s="31"/>
      <c r="H14" s="37"/>
      <c r="I14" s="35"/>
      <c r="J14" s="36"/>
      <c r="K14" s="25"/>
      <c r="L14" s="35">
        <v>1</v>
      </c>
      <c r="M14" s="31"/>
      <c r="N14" s="37">
        <v>1</v>
      </c>
      <c r="O14" s="35"/>
      <c r="P14" s="36"/>
      <c r="Q14" s="25"/>
      <c r="R14" s="31"/>
      <c r="S14" s="31"/>
      <c r="T14" s="37"/>
      <c r="U14" s="35"/>
      <c r="V14" s="36">
        <v>1</v>
      </c>
      <c r="W14" s="25">
        <v>1</v>
      </c>
      <c r="X14" s="38">
        <f>C14+F14+I14+L14+O14+R14+U14</f>
        <v>6</v>
      </c>
      <c r="Y14" s="38">
        <f>D14+G14+J14+M14+P14+S14+V14</f>
        <v>2</v>
      </c>
      <c r="Z14" s="27">
        <f>E14+H14+K14+N14+Q14+T14+W14</f>
        <v>8</v>
      </c>
    </row>
    <row r="15" spans="1:26" x14ac:dyDescent="0.25">
      <c r="A15" s="31"/>
      <c r="B15" s="32"/>
      <c r="C15" s="35"/>
      <c r="D15" s="36"/>
      <c r="E15" s="74"/>
      <c r="F15" s="31"/>
      <c r="G15" s="31"/>
      <c r="H15" s="31"/>
      <c r="I15" s="35"/>
      <c r="J15" s="36"/>
      <c r="K15" s="74"/>
      <c r="L15" s="35"/>
      <c r="M15" s="31"/>
      <c r="N15" s="31"/>
      <c r="O15" s="35"/>
      <c r="P15" s="36"/>
      <c r="Q15" s="74"/>
      <c r="R15" s="31"/>
      <c r="S15" s="31"/>
      <c r="T15" s="31"/>
      <c r="U15" s="35"/>
      <c r="V15" s="36"/>
      <c r="W15" s="74"/>
      <c r="X15" s="75"/>
      <c r="Y15" s="75"/>
      <c r="Z15" s="76"/>
    </row>
    <row r="16" spans="1:26" x14ac:dyDescent="0.25">
      <c r="A16" s="31" t="s">
        <v>47</v>
      </c>
      <c r="B16" s="32">
        <v>7</v>
      </c>
      <c r="C16" s="35"/>
      <c r="D16" s="36">
        <v>5</v>
      </c>
      <c r="E16" s="25">
        <v>5</v>
      </c>
      <c r="F16" s="31"/>
      <c r="G16" s="31"/>
      <c r="H16" s="37"/>
      <c r="I16" s="35"/>
      <c r="J16" s="36"/>
      <c r="K16" s="25"/>
      <c r="L16" s="35"/>
      <c r="M16" s="31"/>
      <c r="N16" s="37"/>
      <c r="O16" s="35"/>
      <c r="P16" s="36"/>
      <c r="Q16" s="25"/>
      <c r="R16" s="31"/>
      <c r="S16" s="31"/>
      <c r="T16" s="25"/>
      <c r="U16" s="35">
        <v>1</v>
      </c>
      <c r="V16" s="36"/>
      <c r="W16" s="25">
        <v>1</v>
      </c>
      <c r="X16" s="38">
        <f t="shared" ref="X16:X27" si="8">C16+F16+I16+L16+O16+R16+U16</f>
        <v>1</v>
      </c>
      <c r="Y16" s="38">
        <f t="shared" ref="Y16:Y28" si="9">D16+G16+J16+M16+P16+S16+V16</f>
        <v>5</v>
      </c>
      <c r="Z16" s="27">
        <f t="shared" ref="Z16:Z28" si="10">E16+H16+K16+N16+Q16+T16+W16</f>
        <v>6</v>
      </c>
    </row>
    <row r="17" spans="1:26" s="148" customFormat="1" x14ac:dyDescent="0.25">
      <c r="A17" s="36"/>
      <c r="B17" s="39"/>
      <c r="C17" s="35"/>
      <c r="D17" s="36"/>
      <c r="E17" s="74"/>
      <c r="F17" s="36"/>
      <c r="G17" s="36"/>
      <c r="H17" s="36"/>
      <c r="I17" s="35"/>
      <c r="J17" s="36"/>
      <c r="K17" s="74"/>
      <c r="L17" s="35"/>
      <c r="M17" s="36"/>
      <c r="N17" s="36"/>
      <c r="O17" s="35"/>
      <c r="P17" s="36"/>
      <c r="Q17" s="74"/>
      <c r="R17" s="36"/>
      <c r="S17" s="36"/>
      <c r="T17" s="36"/>
      <c r="U17" s="35"/>
      <c r="V17" s="36"/>
      <c r="W17" s="74"/>
      <c r="X17" s="149"/>
      <c r="Y17" s="149"/>
      <c r="Z17" s="76"/>
    </row>
    <row r="18" spans="1:26" s="148" customFormat="1" x14ac:dyDescent="0.25">
      <c r="A18" s="36" t="s">
        <v>48</v>
      </c>
      <c r="B18" s="39">
        <v>7</v>
      </c>
      <c r="C18" s="35">
        <v>1</v>
      </c>
      <c r="D18" s="36"/>
      <c r="E18" s="25">
        <v>1</v>
      </c>
      <c r="F18" s="36"/>
      <c r="G18" s="36"/>
      <c r="H18" s="25"/>
      <c r="I18" s="35"/>
      <c r="J18" s="36"/>
      <c r="K18" s="25"/>
      <c r="L18" s="35"/>
      <c r="M18" s="36"/>
      <c r="N18" s="25"/>
      <c r="O18" s="35"/>
      <c r="P18" s="36"/>
      <c r="Q18" s="25"/>
      <c r="R18" s="36"/>
      <c r="S18" s="36"/>
      <c r="T18" s="25"/>
      <c r="U18" s="35"/>
      <c r="V18" s="36"/>
      <c r="W18" s="25"/>
      <c r="X18" s="26">
        <f t="shared" si="8"/>
        <v>1</v>
      </c>
      <c r="Y18" s="26">
        <f t="shared" si="9"/>
        <v>0</v>
      </c>
      <c r="Z18" s="27">
        <f t="shared" si="10"/>
        <v>1</v>
      </c>
    </row>
    <row r="19" spans="1:26" x14ac:dyDescent="0.25">
      <c r="A19" s="24"/>
      <c r="B19" s="39"/>
      <c r="C19" s="35"/>
      <c r="D19" s="36"/>
      <c r="E19" s="74"/>
      <c r="F19" s="36"/>
      <c r="G19" s="36"/>
      <c r="H19" s="36"/>
      <c r="I19" s="35"/>
      <c r="J19" s="36"/>
      <c r="K19" s="36"/>
      <c r="L19" s="35"/>
      <c r="M19" s="36"/>
      <c r="N19" s="36"/>
      <c r="O19" s="35"/>
      <c r="P19" s="36"/>
      <c r="Q19" s="74"/>
      <c r="R19" s="36"/>
      <c r="S19" s="36"/>
      <c r="T19" s="36"/>
      <c r="U19" s="35"/>
      <c r="V19" s="36"/>
      <c r="W19" s="74"/>
      <c r="X19" s="149"/>
      <c r="Y19" s="149"/>
      <c r="Z19" s="76"/>
    </row>
    <row r="20" spans="1:26" s="2" customFormat="1" x14ac:dyDescent="0.25">
      <c r="A20" s="36" t="s">
        <v>49</v>
      </c>
      <c r="B20" s="39">
        <v>7</v>
      </c>
      <c r="C20" s="35">
        <v>2</v>
      </c>
      <c r="D20" s="36"/>
      <c r="E20" s="25">
        <v>2</v>
      </c>
      <c r="F20" s="36">
        <v>1</v>
      </c>
      <c r="G20" s="36"/>
      <c r="H20" s="46">
        <v>1</v>
      </c>
      <c r="I20" s="35"/>
      <c r="J20" s="36"/>
      <c r="K20" s="25"/>
      <c r="L20" s="35"/>
      <c r="M20" s="36"/>
      <c r="N20" s="46"/>
      <c r="O20" s="35">
        <v>1</v>
      </c>
      <c r="P20" s="36"/>
      <c r="Q20" s="25">
        <v>1</v>
      </c>
      <c r="R20" s="36"/>
      <c r="S20" s="36">
        <v>3</v>
      </c>
      <c r="T20" s="37">
        <v>3</v>
      </c>
      <c r="U20" s="35">
        <v>1</v>
      </c>
      <c r="V20" s="36"/>
      <c r="W20" s="25">
        <v>1</v>
      </c>
      <c r="X20" s="26">
        <f t="shared" si="8"/>
        <v>5</v>
      </c>
      <c r="Y20" s="26">
        <f t="shared" si="9"/>
        <v>3</v>
      </c>
      <c r="Z20" s="27">
        <f t="shared" si="10"/>
        <v>8</v>
      </c>
    </row>
    <row r="21" spans="1:26" x14ac:dyDescent="0.25">
      <c r="A21" s="36"/>
      <c r="B21" s="39"/>
      <c r="C21" s="35"/>
      <c r="D21" s="36"/>
      <c r="E21" s="74"/>
      <c r="F21" s="36"/>
      <c r="G21" s="36"/>
      <c r="H21" s="74"/>
      <c r="I21" s="36"/>
      <c r="J21" s="36"/>
      <c r="K21" s="36"/>
      <c r="L21" s="35"/>
      <c r="M21" s="36"/>
      <c r="N21" s="36"/>
      <c r="O21" s="35"/>
      <c r="P21" s="36"/>
      <c r="Q21" s="74"/>
      <c r="R21" s="36"/>
      <c r="S21" s="36"/>
      <c r="T21" s="36"/>
      <c r="U21" s="35"/>
      <c r="V21" s="36"/>
      <c r="W21" s="74"/>
      <c r="X21" s="149"/>
      <c r="Y21" s="149"/>
      <c r="Z21" s="76"/>
    </row>
    <row r="22" spans="1:26" s="2" customFormat="1" x14ac:dyDescent="0.25">
      <c r="A22" s="36" t="s">
        <v>53</v>
      </c>
      <c r="B22" s="39">
        <v>7</v>
      </c>
      <c r="C22" s="35">
        <v>2</v>
      </c>
      <c r="D22" s="36">
        <v>4</v>
      </c>
      <c r="E22" s="25">
        <v>6</v>
      </c>
      <c r="F22" s="36"/>
      <c r="G22" s="36"/>
      <c r="H22" s="46"/>
      <c r="I22" s="35"/>
      <c r="J22" s="36"/>
      <c r="K22" s="25"/>
      <c r="L22" s="35"/>
      <c r="M22" s="36"/>
      <c r="N22" s="46"/>
      <c r="O22" s="35">
        <v>1</v>
      </c>
      <c r="P22" s="36"/>
      <c r="Q22" s="25">
        <v>1</v>
      </c>
      <c r="R22" s="36"/>
      <c r="S22" s="36"/>
      <c r="T22" s="37"/>
      <c r="U22" s="35"/>
      <c r="V22" s="36"/>
      <c r="W22" s="25"/>
      <c r="X22" s="26">
        <f>C22+F22+I22+L22+O22+R22+U22</f>
        <v>3</v>
      </c>
      <c r="Y22" s="26">
        <f t="shared" si="9"/>
        <v>4</v>
      </c>
      <c r="Z22" s="27">
        <f t="shared" si="10"/>
        <v>7</v>
      </c>
    </row>
    <row r="23" spans="1:26" x14ac:dyDescent="0.25">
      <c r="A23" s="36"/>
      <c r="B23" s="39"/>
      <c r="C23" s="35"/>
      <c r="D23" s="36"/>
      <c r="E23" s="74"/>
      <c r="F23" s="36"/>
      <c r="G23" s="36"/>
      <c r="H23" s="74"/>
      <c r="I23" s="36"/>
      <c r="J23" s="36"/>
      <c r="K23" s="36"/>
      <c r="L23" s="35"/>
      <c r="M23" s="36"/>
      <c r="N23" s="36"/>
      <c r="O23" s="35"/>
      <c r="P23" s="36"/>
      <c r="Q23" s="74"/>
      <c r="R23" s="36"/>
      <c r="S23" s="36"/>
      <c r="T23" s="36"/>
      <c r="U23" s="35"/>
      <c r="V23" s="36"/>
      <c r="W23" s="74"/>
      <c r="X23" s="149"/>
      <c r="Y23" s="149"/>
      <c r="Z23" s="76"/>
    </row>
    <row r="24" spans="1:26" x14ac:dyDescent="0.25">
      <c r="A24" s="21" t="s">
        <v>92</v>
      </c>
      <c r="B24" s="22">
        <v>7</v>
      </c>
      <c r="C24" s="23">
        <v>2</v>
      </c>
      <c r="D24" s="24">
        <v>1</v>
      </c>
      <c r="E24" s="106">
        <v>3</v>
      </c>
      <c r="F24" s="21"/>
      <c r="G24" s="21"/>
      <c r="H24" s="107"/>
      <c r="I24" s="23"/>
      <c r="J24" s="24"/>
      <c r="K24" s="106"/>
      <c r="L24" s="23"/>
      <c r="M24" s="21"/>
      <c r="N24" s="107"/>
      <c r="O24" s="23"/>
      <c r="P24" s="24"/>
      <c r="Q24" s="106"/>
      <c r="R24" s="21"/>
      <c r="S24" s="21"/>
      <c r="T24" s="107"/>
      <c r="U24" s="23"/>
      <c r="V24" s="24"/>
      <c r="W24" s="106"/>
      <c r="X24" s="135">
        <f t="shared" si="8"/>
        <v>2</v>
      </c>
      <c r="Y24" s="135">
        <f t="shared" si="9"/>
        <v>1</v>
      </c>
      <c r="Z24" s="136">
        <f t="shared" si="10"/>
        <v>3</v>
      </c>
    </row>
    <row r="25" spans="1:26" x14ac:dyDescent="0.25">
      <c r="A25" s="21" t="s">
        <v>50</v>
      </c>
      <c r="B25" s="22">
        <v>7</v>
      </c>
      <c r="C25" s="23"/>
      <c r="D25" s="24">
        <v>2</v>
      </c>
      <c r="E25" s="106">
        <v>2</v>
      </c>
      <c r="F25" s="21"/>
      <c r="G25" s="21"/>
      <c r="H25" s="107"/>
      <c r="I25" s="23"/>
      <c r="J25" s="24"/>
      <c r="K25" s="106"/>
      <c r="L25" s="23"/>
      <c r="M25" s="21">
        <v>1</v>
      </c>
      <c r="N25" s="107">
        <v>1</v>
      </c>
      <c r="O25" s="23"/>
      <c r="P25" s="24">
        <v>1</v>
      </c>
      <c r="Q25" s="106">
        <v>1</v>
      </c>
      <c r="R25" s="21"/>
      <c r="S25" s="21"/>
      <c r="T25" s="107"/>
      <c r="U25" s="23"/>
      <c r="V25" s="24"/>
      <c r="W25" s="106"/>
      <c r="X25" s="135">
        <f t="shared" si="8"/>
        <v>0</v>
      </c>
      <c r="Y25" s="135">
        <f t="shared" si="9"/>
        <v>4</v>
      </c>
      <c r="Z25" s="136">
        <f t="shared" si="10"/>
        <v>4</v>
      </c>
    </row>
    <row r="26" spans="1:26" x14ac:dyDescent="0.25">
      <c r="A26" s="21" t="s">
        <v>110</v>
      </c>
      <c r="B26" s="22">
        <v>7</v>
      </c>
      <c r="C26" s="23"/>
      <c r="D26" s="24">
        <v>2</v>
      </c>
      <c r="E26" s="106">
        <v>2</v>
      </c>
      <c r="F26" s="21"/>
      <c r="G26" s="21"/>
      <c r="H26" s="107"/>
      <c r="I26" s="23"/>
      <c r="J26" s="24"/>
      <c r="K26" s="106"/>
      <c r="L26" s="23"/>
      <c r="M26" s="21"/>
      <c r="N26" s="107"/>
      <c r="O26" s="23"/>
      <c r="P26" s="24"/>
      <c r="Q26" s="106"/>
      <c r="R26" s="21"/>
      <c r="S26" s="21"/>
      <c r="T26" s="107"/>
      <c r="U26" s="23"/>
      <c r="V26" s="24"/>
      <c r="W26" s="106"/>
      <c r="X26" s="135">
        <f t="shared" si="8"/>
        <v>0</v>
      </c>
      <c r="Y26" s="135">
        <f t="shared" si="9"/>
        <v>2</v>
      </c>
      <c r="Z26" s="136">
        <f t="shared" si="10"/>
        <v>2</v>
      </c>
    </row>
    <row r="27" spans="1:26" ht="13.8" thickBot="1" x14ac:dyDescent="0.3">
      <c r="A27" s="21" t="s">
        <v>111</v>
      </c>
      <c r="B27" s="22">
        <v>17</v>
      </c>
      <c r="C27" s="23"/>
      <c r="D27" s="24">
        <v>2</v>
      </c>
      <c r="E27" s="106">
        <v>2</v>
      </c>
      <c r="F27" s="21"/>
      <c r="G27" s="21"/>
      <c r="H27" s="107"/>
      <c r="I27" s="23"/>
      <c r="J27" s="24"/>
      <c r="K27" s="106"/>
      <c r="L27" s="23"/>
      <c r="M27" s="21"/>
      <c r="N27" s="107"/>
      <c r="O27" s="23"/>
      <c r="P27" s="24"/>
      <c r="Q27" s="106"/>
      <c r="R27" s="21"/>
      <c r="S27" s="21"/>
      <c r="T27" s="107"/>
      <c r="U27" s="23"/>
      <c r="V27" s="24"/>
      <c r="W27" s="106"/>
      <c r="X27" s="135">
        <f t="shared" si="8"/>
        <v>0</v>
      </c>
      <c r="Y27" s="135">
        <f t="shared" si="9"/>
        <v>2</v>
      </c>
      <c r="Z27" s="136">
        <f t="shared" si="10"/>
        <v>2</v>
      </c>
    </row>
    <row r="28" spans="1:26" ht="13.8" thickBot="1" x14ac:dyDescent="0.3">
      <c r="A28" s="33" t="s">
        <v>26</v>
      </c>
      <c r="B28" s="29"/>
      <c r="C28" s="6">
        <f t="shared" ref="C28:W28" si="11">SUBTOTAL(9,C24:C27)</f>
        <v>2</v>
      </c>
      <c r="D28" s="5">
        <f t="shared" si="11"/>
        <v>7</v>
      </c>
      <c r="E28" s="4">
        <f t="shared" si="11"/>
        <v>9</v>
      </c>
      <c r="F28" s="5">
        <f t="shared" si="11"/>
        <v>0</v>
      </c>
      <c r="G28" s="5">
        <f t="shared" si="11"/>
        <v>0</v>
      </c>
      <c r="H28" s="5">
        <f t="shared" si="11"/>
        <v>0</v>
      </c>
      <c r="I28" s="6">
        <f t="shared" si="11"/>
        <v>0</v>
      </c>
      <c r="J28" s="5">
        <f t="shared" si="11"/>
        <v>0</v>
      </c>
      <c r="K28" s="4">
        <f t="shared" si="11"/>
        <v>0</v>
      </c>
      <c r="L28" s="6">
        <f t="shared" si="11"/>
        <v>0</v>
      </c>
      <c r="M28" s="5">
        <f t="shared" si="11"/>
        <v>1</v>
      </c>
      <c r="N28" s="5">
        <f t="shared" si="11"/>
        <v>1</v>
      </c>
      <c r="O28" s="6">
        <f t="shared" si="11"/>
        <v>0</v>
      </c>
      <c r="P28" s="5">
        <f t="shared" si="11"/>
        <v>1</v>
      </c>
      <c r="Q28" s="4">
        <f t="shared" si="11"/>
        <v>1</v>
      </c>
      <c r="R28" s="5">
        <f t="shared" si="11"/>
        <v>0</v>
      </c>
      <c r="S28" s="5">
        <f t="shared" si="11"/>
        <v>0</v>
      </c>
      <c r="T28" s="5">
        <f t="shared" si="11"/>
        <v>0</v>
      </c>
      <c r="U28" s="6">
        <f t="shared" si="11"/>
        <v>0</v>
      </c>
      <c r="V28" s="5">
        <f t="shared" si="11"/>
        <v>0</v>
      </c>
      <c r="W28" s="4">
        <f t="shared" si="11"/>
        <v>0</v>
      </c>
      <c r="X28" s="40">
        <f>C28+F28+I28+L28+O28+R28+U28</f>
        <v>2</v>
      </c>
      <c r="Y28" s="40">
        <f t="shared" si="9"/>
        <v>9</v>
      </c>
      <c r="Z28" s="41">
        <f t="shared" si="10"/>
        <v>11</v>
      </c>
    </row>
    <row r="29" spans="1:26" x14ac:dyDescent="0.25">
      <c r="A29" s="21"/>
      <c r="B29" s="32"/>
      <c r="C29" s="35"/>
      <c r="D29" s="36"/>
      <c r="E29" s="74"/>
      <c r="F29" s="31"/>
      <c r="G29" s="31"/>
      <c r="H29" s="31"/>
      <c r="I29" s="35"/>
      <c r="J29" s="36"/>
      <c r="K29" s="74"/>
      <c r="L29" s="35"/>
      <c r="M29" s="31"/>
      <c r="N29" s="31"/>
      <c r="O29" s="35"/>
      <c r="P29" s="36"/>
      <c r="Q29" s="74"/>
      <c r="R29" s="31"/>
      <c r="S29" s="31"/>
      <c r="T29" s="31"/>
      <c r="U29" s="35"/>
      <c r="V29" s="36"/>
      <c r="W29" s="74"/>
      <c r="X29" s="75"/>
      <c r="Y29" s="75"/>
      <c r="Z29" s="76"/>
    </row>
    <row r="30" spans="1:26" x14ac:dyDescent="0.25">
      <c r="A30" s="21" t="s">
        <v>51</v>
      </c>
      <c r="B30" s="22">
        <v>17</v>
      </c>
      <c r="C30" s="23"/>
      <c r="D30" s="24">
        <v>2</v>
      </c>
      <c r="E30" s="106">
        <v>2</v>
      </c>
      <c r="F30" s="21"/>
      <c r="G30" s="21"/>
      <c r="H30" s="107"/>
      <c r="I30" s="23"/>
      <c r="J30" s="24"/>
      <c r="K30" s="106"/>
      <c r="L30" s="23"/>
      <c r="M30" s="21"/>
      <c r="N30" s="107"/>
      <c r="O30" s="23"/>
      <c r="P30" s="24"/>
      <c r="Q30" s="146"/>
      <c r="R30" s="23"/>
      <c r="S30" s="21"/>
      <c r="T30" s="107"/>
      <c r="U30" s="23"/>
      <c r="V30" s="24"/>
      <c r="W30" s="146"/>
      <c r="X30" s="134">
        <f>C30+F30+I30+L30+O30+R30+U30</f>
        <v>0</v>
      </c>
      <c r="Y30" s="135">
        <f t="shared" ref="Y30" si="12">D30+G30+J30+M30+P30+S30+V30</f>
        <v>2</v>
      </c>
      <c r="Z30" s="136">
        <f t="shared" ref="Z30" si="13">E30+H30+K30+N30+Q30+T30+W30</f>
        <v>2</v>
      </c>
    </row>
    <row r="31" spans="1:26" x14ac:dyDescent="0.25">
      <c r="A31" s="21"/>
      <c r="B31" s="22">
        <v>7</v>
      </c>
      <c r="C31" s="23">
        <v>4</v>
      </c>
      <c r="D31" s="24"/>
      <c r="E31" s="106">
        <v>4</v>
      </c>
      <c r="F31" s="21"/>
      <c r="G31" s="21"/>
      <c r="H31" s="107"/>
      <c r="I31" s="23"/>
      <c r="J31" s="24"/>
      <c r="K31" s="107"/>
      <c r="L31" s="23"/>
      <c r="M31" s="21"/>
      <c r="N31" s="107"/>
      <c r="O31" s="23"/>
      <c r="P31" s="24"/>
      <c r="Q31" s="107"/>
      <c r="R31" s="23"/>
      <c r="S31" s="21"/>
      <c r="T31" s="107"/>
      <c r="U31" s="23">
        <v>1</v>
      </c>
      <c r="V31" s="24">
        <v>1</v>
      </c>
      <c r="W31" s="107">
        <v>2</v>
      </c>
      <c r="X31" s="134">
        <f t="shared" ref="X31:X35" si="14">C31+F31+I31+L31+O31+R31+U31</f>
        <v>5</v>
      </c>
      <c r="Y31" s="135">
        <f t="shared" ref="Y31:Y35" si="15">D31+G31+J31+M31+P31+S31+V31</f>
        <v>1</v>
      </c>
      <c r="Z31" s="136">
        <f t="shared" ref="Z31:Z35" si="16">E31+H31+K31+N31+Q31+T31+W31</f>
        <v>6</v>
      </c>
    </row>
    <row r="32" spans="1:26" x14ac:dyDescent="0.25">
      <c r="A32" s="21" t="s">
        <v>93</v>
      </c>
      <c r="B32" s="22">
        <v>7</v>
      </c>
      <c r="C32" s="23"/>
      <c r="D32" s="24"/>
      <c r="E32" s="106"/>
      <c r="F32" s="21">
        <v>1</v>
      </c>
      <c r="G32" s="21"/>
      <c r="H32" s="107">
        <v>1</v>
      </c>
      <c r="I32" s="23"/>
      <c r="J32" s="24"/>
      <c r="K32" s="107"/>
      <c r="L32" s="23"/>
      <c r="M32" s="21"/>
      <c r="N32" s="107"/>
      <c r="O32" s="23"/>
      <c r="P32" s="24"/>
      <c r="Q32" s="107"/>
      <c r="R32" s="23"/>
      <c r="S32" s="21"/>
      <c r="T32" s="107"/>
      <c r="U32" s="23"/>
      <c r="V32" s="24"/>
      <c r="W32" s="107"/>
      <c r="X32" s="134">
        <f t="shared" si="14"/>
        <v>1</v>
      </c>
      <c r="Y32" s="135">
        <f t="shared" si="15"/>
        <v>0</v>
      </c>
      <c r="Z32" s="136">
        <f t="shared" si="16"/>
        <v>1</v>
      </c>
    </row>
    <row r="33" spans="1:26" x14ac:dyDescent="0.25">
      <c r="A33" s="21" t="s">
        <v>105</v>
      </c>
      <c r="B33" s="22">
        <v>7</v>
      </c>
      <c r="C33" s="23">
        <v>1</v>
      </c>
      <c r="D33" s="24">
        <v>1</v>
      </c>
      <c r="E33" s="106">
        <v>2</v>
      </c>
      <c r="F33" s="21"/>
      <c r="G33" s="21"/>
      <c r="H33" s="107"/>
      <c r="I33" s="23"/>
      <c r="J33" s="24"/>
      <c r="K33" s="107"/>
      <c r="L33" s="23"/>
      <c r="M33" s="21"/>
      <c r="N33" s="107"/>
      <c r="O33" s="23"/>
      <c r="P33" s="24"/>
      <c r="Q33" s="107"/>
      <c r="R33" s="23"/>
      <c r="S33" s="21"/>
      <c r="T33" s="107"/>
      <c r="U33" s="23"/>
      <c r="V33" s="24"/>
      <c r="W33" s="107"/>
      <c r="X33" s="134">
        <f t="shared" si="14"/>
        <v>1</v>
      </c>
      <c r="Y33" s="135">
        <f t="shared" si="15"/>
        <v>1</v>
      </c>
      <c r="Z33" s="136">
        <f t="shared" si="16"/>
        <v>2</v>
      </c>
    </row>
    <row r="34" spans="1:26" ht="13.8" thickBot="1" x14ac:dyDescent="0.3">
      <c r="A34" s="21" t="s">
        <v>112</v>
      </c>
      <c r="B34" s="22">
        <v>8</v>
      </c>
      <c r="C34" s="23"/>
      <c r="D34" s="24">
        <v>1</v>
      </c>
      <c r="E34" s="106">
        <v>1</v>
      </c>
      <c r="F34" s="21"/>
      <c r="G34" s="21"/>
      <c r="H34" s="107"/>
      <c r="I34" s="23"/>
      <c r="J34" s="24"/>
      <c r="K34" s="107"/>
      <c r="L34" s="23"/>
      <c r="M34" s="21"/>
      <c r="N34" s="107"/>
      <c r="O34" s="23"/>
      <c r="P34" s="24"/>
      <c r="Q34" s="107"/>
      <c r="R34" s="23"/>
      <c r="S34" s="21"/>
      <c r="T34" s="107"/>
      <c r="U34" s="23"/>
      <c r="V34" s="24"/>
      <c r="W34" s="107"/>
      <c r="X34" s="134">
        <f t="shared" si="14"/>
        <v>0</v>
      </c>
      <c r="Y34" s="135">
        <f t="shared" si="15"/>
        <v>1</v>
      </c>
      <c r="Z34" s="136">
        <f t="shared" si="16"/>
        <v>1</v>
      </c>
    </row>
    <row r="35" spans="1:26" ht="13.8" thickBot="1" x14ac:dyDescent="0.3">
      <c r="A35" s="33" t="s">
        <v>25</v>
      </c>
      <c r="B35" s="42"/>
      <c r="C35" s="5">
        <f>SUM(C30:C34)</f>
        <v>5</v>
      </c>
      <c r="D35" s="5">
        <f>SUM(D30:D34)</f>
        <v>4</v>
      </c>
      <c r="E35" s="4">
        <f>SUM(E30:E34)</f>
        <v>9</v>
      </c>
      <c r="F35" s="5">
        <f>SUM(F30:F34)</f>
        <v>1</v>
      </c>
      <c r="G35" s="5">
        <f>SUM(G30:G34)</f>
        <v>0</v>
      </c>
      <c r="H35" s="4">
        <f>SUM(H30:H34)</f>
        <v>1</v>
      </c>
      <c r="I35" s="5">
        <f>SUM(I30:I34)</f>
        <v>0</v>
      </c>
      <c r="J35" s="5">
        <f>SUM(J30:J34)</f>
        <v>0</v>
      </c>
      <c r="K35" s="4">
        <f>SUM(K30:K34)</f>
        <v>0</v>
      </c>
      <c r="L35" s="5">
        <f>SUM(L30:L34)</f>
        <v>0</v>
      </c>
      <c r="M35" s="5">
        <f>SUM(M30:M34)</f>
        <v>0</v>
      </c>
      <c r="N35" s="4">
        <f>SUM(N30:N34)</f>
        <v>0</v>
      </c>
      <c r="O35" s="5">
        <f>SUM(O30:O34)</f>
        <v>0</v>
      </c>
      <c r="P35" s="5">
        <f>SUM(P30:P34)</f>
        <v>0</v>
      </c>
      <c r="Q35" s="4">
        <f>SUM(Q30:Q34)</f>
        <v>0</v>
      </c>
      <c r="R35" s="5">
        <f>SUM(R30:R34)</f>
        <v>0</v>
      </c>
      <c r="S35" s="5">
        <f>SUM(S30:S34)</f>
        <v>0</v>
      </c>
      <c r="T35" s="4">
        <f>SUM(T30:T34)</f>
        <v>0</v>
      </c>
      <c r="U35" s="5">
        <f>SUM(U30:U34)</f>
        <v>1</v>
      </c>
      <c r="V35" s="5">
        <f>SUM(V30:V34)</f>
        <v>1</v>
      </c>
      <c r="W35" s="4">
        <f>SUM(W30:W34)</f>
        <v>2</v>
      </c>
      <c r="X35" s="40">
        <f t="shared" si="14"/>
        <v>7</v>
      </c>
      <c r="Y35" s="40">
        <f t="shared" si="15"/>
        <v>5</v>
      </c>
      <c r="Z35" s="41">
        <f t="shared" si="16"/>
        <v>12</v>
      </c>
    </row>
    <row r="36" spans="1:26" ht="14.25" customHeight="1" x14ac:dyDescent="0.25">
      <c r="A36" s="36"/>
      <c r="B36" s="39"/>
      <c r="C36" s="35"/>
      <c r="D36" s="36"/>
      <c r="E36" s="74"/>
      <c r="F36" s="36"/>
      <c r="G36" s="36"/>
      <c r="H36" s="36"/>
      <c r="I36" s="35"/>
      <c r="J36" s="36"/>
      <c r="K36" s="74"/>
      <c r="L36" s="36"/>
      <c r="M36" s="36"/>
      <c r="N36" s="36"/>
      <c r="O36" s="35"/>
      <c r="P36" s="36"/>
      <c r="Q36" s="74"/>
      <c r="R36" s="36"/>
      <c r="S36" s="36"/>
      <c r="T36" s="36"/>
      <c r="U36" s="35"/>
      <c r="V36" s="36"/>
      <c r="W36" s="74"/>
      <c r="X36" s="149"/>
      <c r="Y36" s="149"/>
      <c r="Z36" s="76"/>
    </row>
    <row r="37" spans="1:26" s="2" customFormat="1" x14ac:dyDescent="0.25">
      <c r="A37" s="36" t="s">
        <v>113</v>
      </c>
      <c r="B37" s="32">
        <v>7</v>
      </c>
      <c r="C37" s="35"/>
      <c r="D37" s="36">
        <v>2</v>
      </c>
      <c r="E37" s="25">
        <v>2</v>
      </c>
      <c r="F37" s="31"/>
      <c r="G37" s="31"/>
      <c r="H37" s="37"/>
      <c r="I37" s="35"/>
      <c r="J37" s="36"/>
      <c r="K37" s="25"/>
      <c r="L37" s="35"/>
      <c r="M37" s="31"/>
      <c r="N37" s="37"/>
      <c r="O37" s="35"/>
      <c r="P37" s="36"/>
      <c r="Q37" s="25"/>
      <c r="R37" s="31"/>
      <c r="S37" s="31"/>
      <c r="T37" s="37"/>
      <c r="U37" s="35"/>
      <c r="V37" s="36"/>
      <c r="W37" s="25"/>
      <c r="X37" s="38">
        <f t="shared" ref="X37:X44" si="17">C37+F37+I37+L37+O37+R37+U37</f>
        <v>0</v>
      </c>
      <c r="Y37" s="38">
        <f t="shared" ref="Y37:Y44" si="18">D37+G37+J37+M37+P37+S37+V37</f>
        <v>2</v>
      </c>
      <c r="Z37" s="48">
        <f t="shared" ref="Z37:Z44" si="19">E37+H37+K37+N37+Q37+T37+W37</f>
        <v>2</v>
      </c>
    </row>
    <row r="38" spans="1:26" x14ac:dyDescent="0.25">
      <c r="A38" s="21"/>
      <c r="B38" s="32"/>
      <c r="C38" s="35"/>
      <c r="D38" s="36"/>
      <c r="E38" s="74"/>
      <c r="F38" s="31"/>
      <c r="G38" s="31"/>
      <c r="H38" s="31"/>
      <c r="I38" s="35"/>
      <c r="J38" s="36"/>
      <c r="K38" s="74"/>
      <c r="L38" s="35"/>
      <c r="M38" s="31"/>
      <c r="N38" s="31"/>
      <c r="O38" s="35"/>
      <c r="P38" s="36"/>
      <c r="Q38" s="74"/>
      <c r="R38" s="31"/>
      <c r="S38" s="31"/>
      <c r="T38" s="31"/>
      <c r="U38" s="35"/>
      <c r="V38" s="36"/>
      <c r="W38" s="74"/>
      <c r="X38" s="75"/>
      <c r="Y38" s="75"/>
      <c r="Z38" s="76"/>
    </row>
    <row r="39" spans="1:26" x14ac:dyDescent="0.25">
      <c r="A39" s="21" t="s">
        <v>52</v>
      </c>
      <c r="B39" s="22">
        <v>7</v>
      </c>
      <c r="C39" s="23">
        <v>13</v>
      </c>
      <c r="D39" s="24">
        <v>8</v>
      </c>
      <c r="E39" s="106">
        <v>21</v>
      </c>
      <c r="F39" s="21">
        <v>4</v>
      </c>
      <c r="G39" s="21">
        <v>1</v>
      </c>
      <c r="H39" s="107">
        <v>5</v>
      </c>
      <c r="I39" s="23"/>
      <c r="J39" s="24"/>
      <c r="K39" s="107"/>
      <c r="L39" s="23">
        <v>1</v>
      </c>
      <c r="M39" s="21"/>
      <c r="N39" s="107">
        <v>1</v>
      </c>
      <c r="O39" s="23">
        <v>2</v>
      </c>
      <c r="P39" s="24"/>
      <c r="Q39" s="107">
        <v>2</v>
      </c>
      <c r="R39" s="23">
        <v>1</v>
      </c>
      <c r="S39" s="21"/>
      <c r="T39" s="107">
        <v>1</v>
      </c>
      <c r="U39" s="23">
        <v>1</v>
      </c>
      <c r="V39" s="24">
        <v>1</v>
      </c>
      <c r="W39" s="107">
        <v>2</v>
      </c>
      <c r="X39" s="134">
        <f>C39+F39+I39+L39+O39+R39+U39</f>
        <v>22</v>
      </c>
      <c r="Y39" s="135">
        <f t="shared" si="18"/>
        <v>10</v>
      </c>
      <c r="Z39" s="136">
        <f t="shared" si="19"/>
        <v>32</v>
      </c>
    </row>
    <row r="40" spans="1:26" x14ac:dyDescent="0.25">
      <c r="A40" s="21" t="s">
        <v>114</v>
      </c>
      <c r="B40" s="22">
        <v>8</v>
      </c>
      <c r="C40" s="23">
        <v>1</v>
      </c>
      <c r="D40" s="24"/>
      <c r="E40" s="106">
        <v>1</v>
      </c>
      <c r="F40" s="21"/>
      <c r="G40" s="21"/>
      <c r="H40" s="107"/>
      <c r="I40" s="23"/>
      <c r="J40" s="24"/>
      <c r="K40" s="107"/>
      <c r="L40" s="23"/>
      <c r="M40" s="21"/>
      <c r="N40" s="107"/>
      <c r="O40" s="23"/>
      <c r="P40" s="24"/>
      <c r="Q40" s="107"/>
      <c r="R40" s="23"/>
      <c r="S40" s="21"/>
      <c r="T40" s="107"/>
      <c r="U40" s="23"/>
      <c r="V40" s="24"/>
      <c r="W40" s="107"/>
      <c r="X40" s="134">
        <f t="shared" si="17"/>
        <v>1</v>
      </c>
      <c r="Y40" s="135">
        <f t="shared" si="18"/>
        <v>0</v>
      </c>
      <c r="Z40" s="136">
        <f t="shared" si="19"/>
        <v>1</v>
      </c>
    </row>
    <row r="41" spans="1:26" ht="13.8" thickBot="1" x14ac:dyDescent="0.3">
      <c r="A41" s="21" t="s">
        <v>115</v>
      </c>
      <c r="B41" s="22">
        <v>8</v>
      </c>
      <c r="C41" s="23">
        <v>1</v>
      </c>
      <c r="D41" s="24"/>
      <c r="E41" s="106">
        <v>1</v>
      </c>
      <c r="F41" s="21"/>
      <c r="G41" s="21"/>
      <c r="H41" s="107"/>
      <c r="I41" s="23"/>
      <c r="J41" s="24"/>
      <c r="K41" s="107"/>
      <c r="L41" s="23"/>
      <c r="M41" s="21"/>
      <c r="N41" s="107"/>
      <c r="O41" s="23"/>
      <c r="P41" s="24"/>
      <c r="Q41" s="107"/>
      <c r="R41" s="23"/>
      <c r="S41" s="21"/>
      <c r="T41" s="107"/>
      <c r="U41" s="23"/>
      <c r="V41" s="24"/>
      <c r="W41" s="107"/>
      <c r="X41" s="134">
        <f t="shared" si="17"/>
        <v>1</v>
      </c>
      <c r="Y41" s="135">
        <f t="shared" si="18"/>
        <v>0</v>
      </c>
      <c r="Z41" s="136">
        <f t="shared" si="19"/>
        <v>1</v>
      </c>
    </row>
    <row r="42" spans="1:26" ht="13.8" thickBot="1" x14ac:dyDescent="0.3">
      <c r="A42" s="33" t="s">
        <v>116</v>
      </c>
      <c r="B42" s="42"/>
      <c r="C42" s="5">
        <f>SUM(C39:C41)</f>
        <v>15</v>
      </c>
      <c r="D42" s="5">
        <f t="shared" ref="D42:W42" si="20">SUM(D39:D41)</f>
        <v>8</v>
      </c>
      <c r="E42" s="4">
        <f t="shared" si="20"/>
        <v>23</v>
      </c>
      <c r="F42" s="5">
        <f t="shared" si="20"/>
        <v>4</v>
      </c>
      <c r="G42" s="5">
        <f t="shared" si="20"/>
        <v>1</v>
      </c>
      <c r="H42" s="4">
        <f t="shared" si="20"/>
        <v>5</v>
      </c>
      <c r="I42" s="5">
        <f t="shared" si="20"/>
        <v>0</v>
      </c>
      <c r="J42" s="5">
        <f t="shared" si="20"/>
        <v>0</v>
      </c>
      <c r="K42" s="4">
        <f t="shared" si="20"/>
        <v>0</v>
      </c>
      <c r="L42" s="5">
        <f t="shared" si="20"/>
        <v>1</v>
      </c>
      <c r="M42" s="5">
        <f t="shared" si="20"/>
        <v>0</v>
      </c>
      <c r="N42" s="4">
        <f t="shared" si="20"/>
        <v>1</v>
      </c>
      <c r="O42" s="5">
        <f t="shared" si="20"/>
        <v>2</v>
      </c>
      <c r="P42" s="5">
        <f t="shared" si="20"/>
        <v>0</v>
      </c>
      <c r="Q42" s="4">
        <f t="shared" si="20"/>
        <v>2</v>
      </c>
      <c r="R42" s="5">
        <f t="shared" si="20"/>
        <v>1</v>
      </c>
      <c r="S42" s="5">
        <f t="shared" si="20"/>
        <v>0</v>
      </c>
      <c r="T42" s="4">
        <f t="shared" si="20"/>
        <v>1</v>
      </c>
      <c r="U42" s="5">
        <f t="shared" si="20"/>
        <v>1</v>
      </c>
      <c r="V42" s="5">
        <f t="shared" si="20"/>
        <v>1</v>
      </c>
      <c r="W42" s="4">
        <f t="shared" si="20"/>
        <v>2</v>
      </c>
      <c r="X42" s="40">
        <f>C42+F42+I42+L42+O42+R42+U42</f>
        <v>24</v>
      </c>
      <c r="Y42" s="40">
        <f t="shared" si="18"/>
        <v>10</v>
      </c>
      <c r="Z42" s="41">
        <f t="shared" si="19"/>
        <v>34</v>
      </c>
    </row>
    <row r="43" spans="1:26" x14ac:dyDescent="0.25">
      <c r="A43" s="21"/>
      <c r="B43" s="32"/>
      <c r="C43" s="35"/>
      <c r="D43" s="36"/>
      <c r="E43" s="74"/>
      <c r="F43" s="31"/>
      <c r="G43" s="31"/>
      <c r="H43" s="31"/>
      <c r="I43" s="35"/>
      <c r="J43" s="36"/>
      <c r="K43" s="74"/>
      <c r="L43" s="35"/>
      <c r="M43" s="31"/>
      <c r="N43" s="31"/>
      <c r="O43" s="35"/>
      <c r="P43" s="36"/>
      <c r="Q43" s="74"/>
      <c r="R43" s="31"/>
      <c r="S43" s="31"/>
      <c r="T43" s="31"/>
      <c r="U43" s="35"/>
      <c r="V43" s="36"/>
      <c r="W43" s="74"/>
      <c r="X43" s="75"/>
      <c r="Y43" s="75"/>
      <c r="Z43" s="76"/>
    </row>
    <row r="44" spans="1:26" x14ac:dyDescent="0.25">
      <c r="A44" s="31" t="s">
        <v>94</v>
      </c>
      <c r="B44" s="32">
        <v>7</v>
      </c>
      <c r="C44" s="35">
        <v>2</v>
      </c>
      <c r="D44" s="36">
        <v>2</v>
      </c>
      <c r="E44" s="25">
        <v>4</v>
      </c>
      <c r="F44" s="35"/>
      <c r="G44" s="36"/>
      <c r="H44" s="25"/>
      <c r="I44" s="35"/>
      <c r="J44" s="36"/>
      <c r="K44" s="25"/>
      <c r="L44" s="35"/>
      <c r="M44" s="36"/>
      <c r="N44" s="25"/>
      <c r="O44" s="35">
        <v>1</v>
      </c>
      <c r="P44" s="36"/>
      <c r="Q44" s="25">
        <v>1</v>
      </c>
      <c r="R44" s="31"/>
      <c r="S44" s="31"/>
      <c r="T44" s="37"/>
      <c r="U44" s="35"/>
      <c r="V44" s="36"/>
      <c r="W44" s="25"/>
      <c r="X44" s="38">
        <f t="shared" si="17"/>
        <v>3</v>
      </c>
      <c r="Y44" s="38">
        <f t="shared" si="18"/>
        <v>2</v>
      </c>
      <c r="Z44" s="48">
        <f t="shared" si="19"/>
        <v>5</v>
      </c>
    </row>
    <row r="45" spans="1:26" ht="13.8" thickBot="1" x14ac:dyDescent="0.3">
      <c r="A45" s="21"/>
      <c r="B45" s="32"/>
      <c r="C45" s="35"/>
      <c r="D45" s="36"/>
      <c r="E45" s="74"/>
      <c r="F45" s="31"/>
      <c r="G45" s="31"/>
      <c r="H45" s="31"/>
      <c r="I45" s="35"/>
      <c r="J45" s="36"/>
      <c r="K45" s="74"/>
      <c r="L45" s="35"/>
      <c r="M45" s="31"/>
      <c r="N45" s="31"/>
      <c r="O45" s="35"/>
      <c r="P45" s="36"/>
      <c r="Q45" s="74"/>
      <c r="R45" s="31"/>
      <c r="S45" s="31"/>
      <c r="T45" s="31"/>
      <c r="U45" s="35"/>
      <c r="V45" s="36"/>
      <c r="W45" s="74"/>
      <c r="X45" s="75"/>
      <c r="Y45" s="75"/>
      <c r="Z45" s="76"/>
    </row>
    <row r="46" spans="1:26" ht="13.8" thickBot="1" x14ac:dyDescent="0.3">
      <c r="A46" s="43" t="s">
        <v>24</v>
      </c>
      <c r="B46" s="44"/>
      <c r="C46" s="17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58"/>
      <c r="Y46" s="59"/>
      <c r="Z46" s="60"/>
    </row>
    <row r="47" spans="1:26" s="175" customFormat="1" x14ac:dyDescent="0.25">
      <c r="A47" s="31" t="s">
        <v>2</v>
      </c>
      <c r="B47" s="32">
        <v>7</v>
      </c>
      <c r="C47" s="45">
        <f t="shared" ref="C47:G47" si="21">C6+C10+C14+C16+C18+C20+C22+C24+C37+C39+C31+C32+C33+C44+C25+C26</f>
        <v>33</v>
      </c>
      <c r="D47" s="46">
        <f t="shared" si="21"/>
        <v>32</v>
      </c>
      <c r="E47" s="25">
        <f t="shared" si="21"/>
        <v>65</v>
      </c>
      <c r="F47" s="45">
        <f t="shared" si="21"/>
        <v>7</v>
      </c>
      <c r="G47" s="46">
        <f t="shared" si="21"/>
        <v>1</v>
      </c>
      <c r="H47" s="25">
        <f>H6+H10+H14+H16+H18+H20+H22+H24+H37+H39+H31+H32+H33+H44+H25+H26</f>
        <v>8</v>
      </c>
      <c r="I47" s="45">
        <f t="shared" ref="I47:Z47" si="22">I6+I10+I14+I16+I18+I20+I22+I24+I37+I39+I31+I32+I33+I44+I25+I26</f>
        <v>0</v>
      </c>
      <c r="J47" s="46">
        <f t="shared" si="22"/>
        <v>0</v>
      </c>
      <c r="K47" s="25">
        <f t="shared" si="22"/>
        <v>0</v>
      </c>
      <c r="L47" s="45">
        <f t="shared" si="22"/>
        <v>2</v>
      </c>
      <c r="M47" s="46">
        <f t="shared" si="22"/>
        <v>1</v>
      </c>
      <c r="N47" s="25">
        <f t="shared" si="22"/>
        <v>3</v>
      </c>
      <c r="O47" s="45">
        <f t="shared" si="22"/>
        <v>5</v>
      </c>
      <c r="P47" s="46">
        <f t="shared" si="22"/>
        <v>1</v>
      </c>
      <c r="Q47" s="25">
        <f t="shared" si="22"/>
        <v>6</v>
      </c>
      <c r="R47" s="45">
        <f t="shared" si="22"/>
        <v>4</v>
      </c>
      <c r="S47" s="46">
        <f t="shared" si="22"/>
        <v>3</v>
      </c>
      <c r="T47" s="25">
        <f t="shared" si="22"/>
        <v>7</v>
      </c>
      <c r="U47" s="45">
        <f t="shared" si="22"/>
        <v>4</v>
      </c>
      <c r="V47" s="46">
        <f t="shared" si="22"/>
        <v>3</v>
      </c>
      <c r="W47" s="25">
        <f t="shared" si="22"/>
        <v>7</v>
      </c>
      <c r="X47" s="38">
        <f t="shared" si="22"/>
        <v>55</v>
      </c>
      <c r="Y47" s="38">
        <f t="shared" si="22"/>
        <v>41</v>
      </c>
      <c r="Z47" s="48">
        <f t="shared" si="22"/>
        <v>96</v>
      </c>
    </row>
    <row r="48" spans="1:26" s="175" customFormat="1" x14ac:dyDescent="0.25">
      <c r="A48" s="31"/>
      <c r="B48" s="32">
        <v>8</v>
      </c>
      <c r="C48" s="49">
        <f t="shared" ref="C48:G48" si="23">C34+C40+C41</f>
        <v>2</v>
      </c>
      <c r="D48" s="46">
        <f t="shared" si="23"/>
        <v>1</v>
      </c>
      <c r="E48" s="25">
        <f t="shared" si="23"/>
        <v>3</v>
      </c>
      <c r="F48" s="49">
        <f t="shared" si="23"/>
        <v>0</v>
      </c>
      <c r="G48" s="46">
        <f t="shared" si="23"/>
        <v>0</v>
      </c>
      <c r="H48" s="25">
        <f>H34+H40+H41</f>
        <v>0</v>
      </c>
      <c r="I48" s="49">
        <f t="shared" ref="I48:Z48" si="24">I34+I40+I41</f>
        <v>0</v>
      </c>
      <c r="J48" s="46">
        <f t="shared" si="24"/>
        <v>0</v>
      </c>
      <c r="K48" s="25">
        <f t="shared" si="24"/>
        <v>0</v>
      </c>
      <c r="L48" s="49">
        <f t="shared" si="24"/>
        <v>0</v>
      </c>
      <c r="M48" s="46">
        <f t="shared" si="24"/>
        <v>0</v>
      </c>
      <c r="N48" s="25">
        <f t="shared" si="24"/>
        <v>0</v>
      </c>
      <c r="O48" s="49">
        <f t="shared" si="24"/>
        <v>0</v>
      </c>
      <c r="P48" s="46">
        <f t="shared" si="24"/>
        <v>0</v>
      </c>
      <c r="Q48" s="25">
        <f t="shared" si="24"/>
        <v>0</v>
      </c>
      <c r="R48" s="49">
        <f t="shared" si="24"/>
        <v>0</v>
      </c>
      <c r="S48" s="46">
        <f t="shared" si="24"/>
        <v>0</v>
      </c>
      <c r="T48" s="25">
        <f t="shared" si="24"/>
        <v>0</v>
      </c>
      <c r="U48" s="49">
        <f t="shared" si="24"/>
        <v>0</v>
      </c>
      <c r="V48" s="46">
        <f t="shared" si="24"/>
        <v>0</v>
      </c>
      <c r="W48" s="25">
        <f t="shared" si="24"/>
        <v>0</v>
      </c>
      <c r="X48" s="38">
        <f t="shared" si="24"/>
        <v>2</v>
      </c>
      <c r="Y48" s="38">
        <f t="shared" si="24"/>
        <v>1</v>
      </c>
      <c r="Z48" s="48">
        <f t="shared" si="24"/>
        <v>3</v>
      </c>
    </row>
    <row r="49" spans="1:26" ht="13.8" thickBot="1" x14ac:dyDescent="0.3">
      <c r="A49" s="31" t="s">
        <v>1</v>
      </c>
      <c r="B49" s="32">
        <v>17</v>
      </c>
      <c r="C49" s="50">
        <f t="shared" ref="C49:G49" si="25">C7+C11+C30+C27</f>
        <v>1</v>
      </c>
      <c r="D49" s="51">
        <f t="shared" si="25"/>
        <v>5</v>
      </c>
      <c r="E49" s="52">
        <f t="shared" si="25"/>
        <v>6</v>
      </c>
      <c r="F49" s="50">
        <f t="shared" si="25"/>
        <v>0</v>
      </c>
      <c r="G49" s="51">
        <f t="shared" si="25"/>
        <v>0</v>
      </c>
      <c r="H49" s="52">
        <f>H7+H11+H30+H27</f>
        <v>0</v>
      </c>
      <c r="I49" s="50">
        <f t="shared" ref="I49:Z49" si="26">I7+I11+I30+I27</f>
        <v>0</v>
      </c>
      <c r="J49" s="51">
        <f t="shared" si="26"/>
        <v>0</v>
      </c>
      <c r="K49" s="52">
        <f t="shared" si="26"/>
        <v>0</v>
      </c>
      <c r="L49" s="50">
        <f t="shared" si="26"/>
        <v>0</v>
      </c>
      <c r="M49" s="51">
        <f t="shared" si="26"/>
        <v>0</v>
      </c>
      <c r="N49" s="52">
        <f t="shared" si="26"/>
        <v>0</v>
      </c>
      <c r="O49" s="50">
        <f t="shared" si="26"/>
        <v>0</v>
      </c>
      <c r="P49" s="51">
        <f t="shared" si="26"/>
        <v>0</v>
      </c>
      <c r="Q49" s="52">
        <f t="shared" si="26"/>
        <v>0</v>
      </c>
      <c r="R49" s="50">
        <f t="shared" si="26"/>
        <v>0</v>
      </c>
      <c r="S49" s="51">
        <f t="shared" si="26"/>
        <v>1</v>
      </c>
      <c r="T49" s="52">
        <f t="shared" si="26"/>
        <v>1</v>
      </c>
      <c r="U49" s="50">
        <f t="shared" si="26"/>
        <v>0</v>
      </c>
      <c r="V49" s="51">
        <f t="shared" si="26"/>
        <v>1</v>
      </c>
      <c r="W49" s="52">
        <f t="shared" si="26"/>
        <v>1</v>
      </c>
      <c r="X49" s="38">
        <f t="shared" si="26"/>
        <v>1</v>
      </c>
      <c r="Y49" s="38">
        <f t="shared" si="26"/>
        <v>7</v>
      </c>
      <c r="Z49" s="48">
        <f t="shared" si="26"/>
        <v>8</v>
      </c>
    </row>
    <row r="50" spans="1:26" ht="13.8" thickBot="1" x14ac:dyDescent="0.3">
      <c r="A50" s="56" t="s">
        <v>0</v>
      </c>
      <c r="B50" s="57"/>
      <c r="C50" s="58">
        <f t="shared" ref="C50" si="27">SUM(C47:C49)</f>
        <v>36</v>
      </c>
      <c r="D50" s="59">
        <f t="shared" ref="D50" si="28">SUM(D47:D49)</f>
        <v>38</v>
      </c>
      <c r="E50" s="60">
        <f t="shared" ref="E50" si="29">SUM(E47:E49)</f>
        <v>74</v>
      </c>
      <c r="F50" s="58">
        <f t="shared" ref="F50" si="30">SUM(F47:F49)</f>
        <v>7</v>
      </c>
      <c r="G50" s="59">
        <f t="shared" ref="G50" si="31">SUM(G47:G49)</f>
        <v>1</v>
      </c>
      <c r="H50" s="60">
        <f t="shared" ref="H50" si="32">SUM(H47:H49)</f>
        <v>8</v>
      </c>
      <c r="I50" s="58">
        <f t="shared" ref="I50" si="33">SUM(I47:I49)</f>
        <v>0</v>
      </c>
      <c r="J50" s="59">
        <f t="shared" ref="J50" si="34">SUM(J47:J49)</f>
        <v>0</v>
      </c>
      <c r="K50" s="60">
        <f t="shared" ref="K50" si="35">SUM(K47:K49)</f>
        <v>0</v>
      </c>
      <c r="L50" s="58">
        <f t="shared" ref="L50" si="36">SUM(L47:L49)</f>
        <v>2</v>
      </c>
      <c r="M50" s="59">
        <f t="shared" ref="M50" si="37">SUM(M47:M49)</f>
        <v>1</v>
      </c>
      <c r="N50" s="60">
        <f t="shared" ref="N50" si="38">SUM(N47:N49)</f>
        <v>3</v>
      </c>
      <c r="O50" s="58">
        <f t="shared" ref="O50" si="39">SUM(O47:O49)</f>
        <v>5</v>
      </c>
      <c r="P50" s="59">
        <f t="shared" ref="P50" si="40">SUM(P47:P49)</f>
        <v>1</v>
      </c>
      <c r="Q50" s="60">
        <f t="shared" ref="Q50" si="41">SUM(Q47:Q49)</f>
        <v>6</v>
      </c>
      <c r="R50" s="58">
        <f t="shared" ref="R50" si="42">SUM(R47:R49)</f>
        <v>4</v>
      </c>
      <c r="S50" s="59">
        <f t="shared" ref="S50" si="43">SUM(S47:S49)</f>
        <v>4</v>
      </c>
      <c r="T50" s="60">
        <f t="shared" ref="T50" si="44">SUM(T47:T49)</f>
        <v>8</v>
      </c>
      <c r="U50" s="58">
        <f t="shared" ref="U50" si="45">SUM(U47:U49)</f>
        <v>4</v>
      </c>
      <c r="V50" s="59">
        <f t="shared" ref="V50" si="46">SUM(V47:V49)</f>
        <v>4</v>
      </c>
      <c r="W50" s="60">
        <f t="shared" ref="W50" si="47">SUM(W47:W49)</f>
        <v>8</v>
      </c>
      <c r="X50" s="58">
        <f t="shared" ref="X50" si="48">SUM(X47:X49)</f>
        <v>58</v>
      </c>
      <c r="Y50" s="59">
        <f t="shared" ref="Y50" si="49">SUM(Y47:Y49)</f>
        <v>49</v>
      </c>
      <c r="Z50" s="60">
        <f t="shared" ref="Z50" si="50">SUM(Z47:Z49)</f>
        <v>107</v>
      </c>
    </row>
    <row r="51" spans="1:26" s="2" customFormat="1" ht="13.8" thickBot="1" x14ac:dyDescent="0.3">
      <c r="A51" s="28"/>
      <c r="B51" s="29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3.8" thickBot="1" x14ac:dyDescent="0.3">
      <c r="A52" s="62" t="s">
        <v>23</v>
      </c>
      <c r="B52" s="63"/>
      <c r="C52" s="62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5"/>
    </row>
    <row r="53" spans="1:26" s="2" customFormat="1" x14ac:dyDescent="0.25">
      <c r="A53" s="21"/>
      <c r="B53" s="32"/>
      <c r="C53" s="35"/>
      <c r="D53" s="36"/>
      <c r="E53" s="74"/>
      <c r="F53" s="31"/>
      <c r="G53" s="31"/>
      <c r="H53" s="31"/>
      <c r="I53" s="35"/>
      <c r="J53" s="36"/>
      <c r="K53" s="74"/>
      <c r="L53" s="35"/>
      <c r="M53" s="31"/>
      <c r="N53" s="31"/>
      <c r="O53" s="35"/>
      <c r="P53" s="36"/>
      <c r="Q53" s="74"/>
      <c r="R53" s="31"/>
      <c r="S53" s="31"/>
      <c r="T53" s="31"/>
      <c r="U53" s="35"/>
      <c r="V53" s="36"/>
      <c r="W53" s="74"/>
      <c r="X53" s="75"/>
      <c r="Y53" s="75"/>
      <c r="Z53" s="76"/>
    </row>
    <row r="54" spans="1:26" x14ac:dyDescent="0.25">
      <c r="A54" s="31" t="s">
        <v>54</v>
      </c>
      <c r="B54" s="32">
        <v>7</v>
      </c>
      <c r="C54" s="35">
        <v>15</v>
      </c>
      <c r="D54" s="36">
        <v>17</v>
      </c>
      <c r="E54" s="25">
        <v>32</v>
      </c>
      <c r="F54" s="31"/>
      <c r="G54" s="31"/>
      <c r="H54" s="37"/>
      <c r="I54" s="35"/>
      <c r="J54" s="36"/>
      <c r="K54" s="25"/>
      <c r="L54" s="35">
        <v>2</v>
      </c>
      <c r="M54" s="31">
        <v>1</v>
      </c>
      <c r="N54" s="37">
        <v>3</v>
      </c>
      <c r="O54" s="35">
        <v>2</v>
      </c>
      <c r="P54" s="36"/>
      <c r="Q54" s="25">
        <v>2</v>
      </c>
      <c r="R54" s="31">
        <v>6</v>
      </c>
      <c r="S54" s="31">
        <v>2</v>
      </c>
      <c r="T54" s="37">
        <v>8</v>
      </c>
      <c r="U54" s="35">
        <v>1</v>
      </c>
      <c r="V54" s="36">
        <v>1</v>
      </c>
      <c r="W54" s="25">
        <v>2</v>
      </c>
      <c r="X54" s="38">
        <f>C54+F54+I54+L54+O54+R54+U54</f>
        <v>26</v>
      </c>
      <c r="Y54" s="38">
        <f>D54+G54+J54+M54+P54+S54+V54</f>
        <v>21</v>
      </c>
      <c r="Z54" s="48">
        <f>E54+H54+K54+N54+Q54+T54+W54</f>
        <v>47</v>
      </c>
    </row>
    <row r="55" spans="1:26" x14ac:dyDescent="0.25">
      <c r="A55" s="31" t="s">
        <v>117</v>
      </c>
      <c r="B55" s="32">
        <v>8</v>
      </c>
      <c r="C55" s="35"/>
      <c r="D55" s="36"/>
      <c r="E55" s="25"/>
      <c r="F55" s="31"/>
      <c r="G55" s="31"/>
      <c r="H55" s="37"/>
      <c r="I55" s="35"/>
      <c r="J55" s="36"/>
      <c r="K55" s="25"/>
      <c r="L55" s="35"/>
      <c r="M55" s="31"/>
      <c r="N55" s="37"/>
      <c r="O55" s="35"/>
      <c r="P55" s="36"/>
      <c r="Q55" s="25"/>
      <c r="R55" s="31">
        <v>1</v>
      </c>
      <c r="S55" s="31"/>
      <c r="T55" s="37">
        <v>1</v>
      </c>
      <c r="U55" s="35"/>
      <c r="V55" s="36"/>
      <c r="W55" s="25"/>
      <c r="X55" s="38">
        <f>C55+F55+I55+L55+O55+R55+U55</f>
        <v>1</v>
      </c>
      <c r="Y55" s="38">
        <f>D55+G55+J55+M55+P55+S55+V55</f>
        <v>0</v>
      </c>
      <c r="Z55" s="48">
        <f>E55+H55+K55+N55+Q55+T55+W55</f>
        <v>1</v>
      </c>
    </row>
    <row r="56" spans="1:26" s="2" customFormat="1" x14ac:dyDescent="0.25">
      <c r="A56" s="21"/>
      <c r="B56" s="32"/>
      <c r="C56" s="35"/>
      <c r="D56" s="36"/>
      <c r="E56" s="74"/>
      <c r="F56" s="31"/>
      <c r="G56" s="31"/>
      <c r="H56" s="31"/>
      <c r="I56" s="35"/>
      <c r="J56" s="36"/>
      <c r="K56" s="74"/>
      <c r="L56" s="35"/>
      <c r="M56" s="31"/>
      <c r="N56" s="31"/>
      <c r="O56" s="35"/>
      <c r="P56" s="36"/>
      <c r="Q56" s="74"/>
      <c r="R56" s="31"/>
      <c r="S56" s="31"/>
      <c r="T56" s="31"/>
      <c r="U56" s="35"/>
      <c r="V56" s="36"/>
      <c r="W56" s="74"/>
      <c r="X56" s="75"/>
      <c r="Y56" s="75"/>
      <c r="Z56" s="76"/>
    </row>
    <row r="57" spans="1:26" x14ac:dyDescent="0.25">
      <c r="A57" s="31" t="s">
        <v>118</v>
      </c>
      <c r="B57" s="32">
        <v>8</v>
      </c>
      <c r="C57" s="35">
        <v>1</v>
      </c>
      <c r="D57" s="36"/>
      <c r="E57" s="25">
        <v>1</v>
      </c>
      <c r="F57" s="31"/>
      <c r="G57" s="31"/>
      <c r="H57" s="37"/>
      <c r="I57" s="35"/>
      <c r="J57" s="36"/>
      <c r="K57" s="25"/>
      <c r="L57" s="35"/>
      <c r="M57" s="31"/>
      <c r="N57" s="37"/>
      <c r="O57" s="35"/>
      <c r="P57" s="36"/>
      <c r="Q57" s="25"/>
      <c r="R57" s="31">
        <v>1</v>
      </c>
      <c r="S57" s="31"/>
      <c r="T57" s="37">
        <v>1</v>
      </c>
      <c r="U57" s="35"/>
      <c r="V57" s="36"/>
      <c r="W57" s="25"/>
      <c r="X57" s="38">
        <f>C57+F57+I57+L57+O57+R57+U57</f>
        <v>2</v>
      </c>
      <c r="Y57" s="38">
        <f>D57+G57+J57+M57+P57+S57+V57</f>
        <v>0</v>
      </c>
      <c r="Z57" s="48">
        <f>E57+H57+K57+N57+Q57+T57+W57</f>
        <v>2</v>
      </c>
    </row>
    <row r="58" spans="1:26" s="2" customFormat="1" x14ac:dyDescent="0.25">
      <c r="A58" s="21"/>
      <c r="B58" s="32"/>
      <c r="C58" s="35"/>
      <c r="D58" s="36"/>
      <c r="E58" s="74"/>
      <c r="F58" s="31"/>
      <c r="G58" s="31"/>
      <c r="H58" s="31"/>
      <c r="I58" s="35"/>
      <c r="J58" s="36"/>
      <c r="K58" s="74"/>
      <c r="L58" s="35"/>
      <c r="M58" s="31"/>
      <c r="N58" s="31"/>
      <c r="O58" s="35"/>
      <c r="P58" s="36"/>
      <c r="Q58" s="74"/>
      <c r="R58" s="31"/>
      <c r="S58" s="31"/>
      <c r="T58" s="31"/>
      <c r="U58" s="35"/>
      <c r="V58" s="36"/>
      <c r="W58" s="74"/>
      <c r="X58" s="75"/>
      <c r="Y58" s="75"/>
      <c r="Z58" s="76"/>
    </row>
    <row r="59" spans="1:26" x14ac:dyDescent="0.25">
      <c r="A59" s="31" t="s">
        <v>55</v>
      </c>
      <c r="B59" s="32">
        <v>7</v>
      </c>
      <c r="C59" s="35"/>
      <c r="D59" s="36">
        <v>3</v>
      </c>
      <c r="E59" s="25">
        <v>3</v>
      </c>
      <c r="F59" s="31"/>
      <c r="G59" s="31">
        <v>1</v>
      </c>
      <c r="H59" s="37">
        <v>1</v>
      </c>
      <c r="I59" s="35"/>
      <c r="J59" s="36"/>
      <c r="K59" s="25"/>
      <c r="L59" s="35"/>
      <c r="M59" s="31">
        <v>1</v>
      </c>
      <c r="N59" s="37">
        <v>1</v>
      </c>
      <c r="O59" s="35"/>
      <c r="P59" s="36"/>
      <c r="Q59" s="25"/>
      <c r="R59" s="31">
        <v>3</v>
      </c>
      <c r="S59" s="31">
        <v>4</v>
      </c>
      <c r="T59" s="37">
        <v>7</v>
      </c>
      <c r="U59" s="35">
        <v>1</v>
      </c>
      <c r="V59" s="36">
        <v>1</v>
      </c>
      <c r="W59" s="25">
        <v>2</v>
      </c>
      <c r="X59" s="38">
        <f>C59+F59+I59+L59+O59+R59+U59</f>
        <v>4</v>
      </c>
      <c r="Y59" s="38">
        <f>D59+G59+J59+M59+P59+S59+V59</f>
        <v>10</v>
      </c>
      <c r="Z59" s="48">
        <f>E59+H59+K59+N59+Q59+T59+W59</f>
        <v>14</v>
      </c>
    </row>
    <row r="60" spans="1:26" s="2" customFormat="1" x14ac:dyDescent="0.25">
      <c r="A60" s="21"/>
      <c r="B60" s="32"/>
      <c r="C60" s="35"/>
      <c r="D60" s="36"/>
      <c r="E60" s="74"/>
      <c r="F60" s="31"/>
      <c r="G60" s="31"/>
      <c r="H60" s="31"/>
      <c r="I60" s="35"/>
      <c r="J60" s="36"/>
      <c r="K60" s="74"/>
      <c r="L60" s="35"/>
      <c r="M60" s="31"/>
      <c r="N60" s="31"/>
      <c r="O60" s="35"/>
      <c r="P60" s="36"/>
      <c r="Q60" s="74"/>
      <c r="R60" s="31"/>
      <c r="S60" s="31"/>
      <c r="T60" s="31"/>
      <c r="U60" s="35"/>
      <c r="V60" s="36"/>
      <c r="W60" s="74"/>
      <c r="X60" s="75"/>
      <c r="Y60" s="75"/>
      <c r="Z60" s="76"/>
    </row>
    <row r="61" spans="1:26" x14ac:dyDescent="0.25">
      <c r="A61" s="31" t="s">
        <v>119</v>
      </c>
      <c r="B61" s="32">
        <v>8</v>
      </c>
      <c r="C61" s="35"/>
      <c r="D61" s="36">
        <v>1</v>
      </c>
      <c r="E61" s="25">
        <v>1</v>
      </c>
      <c r="F61" s="31"/>
      <c r="G61" s="31"/>
      <c r="H61" s="37"/>
      <c r="I61" s="35"/>
      <c r="J61" s="36"/>
      <c r="K61" s="25"/>
      <c r="L61" s="35"/>
      <c r="M61" s="31"/>
      <c r="N61" s="37"/>
      <c r="O61" s="35"/>
      <c r="P61" s="36"/>
      <c r="Q61" s="25"/>
      <c r="R61" s="31"/>
      <c r="S61" s="31"/>
      <c r="T61" s="37"/>
      <c r="U61" s="35"/>
      <c r="V61" s="36"/>
      <c r="W61" s="25"/>
      <c r="X61" s="38">
        <f>C61+F61+I61+L61+O61+R61+U61</f>
        <v>0</v>
      </c>
      <c r="Y61" s="38">
        <f>D61+G61+J61+M61+P61+S61+V61</f>
        <v>1</v>
      </c>
      <c r="Z61" s="48">
        <f>E61+H61+K61+N61+Q61+T61+W61</f>
        <v>1</v>
      </c>
    </row>
    <row r="62" spans="1:26" s="2" customFormat="1" x14ac:dyDescent="0.25">
      <c r="A62" s="21"/>
      <c r="B62" s="32"/>
      <c r="C62" s="35"/>
      <c r="D62" s="36"/>
      <c r="E62" s="74"/>
      <c r="F62" s="31"/>
      <c r="G62" s="31"/>
      <c r="H62" s="31"/>
      <c r="I62" s="35"/>
      <c r="J62" s="36"/>
      <c r="K62" s="74"/>
      <c r="L62" s="35"/>
      <c r="M62" s="31"/>
      <c r="N62" s="31"/>
      <c r="O62" s="35"/>
      <c r="P62" s="36"/>
      <c r="Q62" s="74"/>
      <c r="R62" s="31"/>
      <c r="S62" s="31"/>
      <c r="T62" s="31"/>
      <c r="U62" s="35"/>
      <c r="V62" s="36"/>
      <c r="W62" s="74"/>
      <c r="X62" s="75"/>
      <c r="Y62" s="75"/>
      <c r="Z62" s="76"/>
    </row>
    <row r="63" spans="1:26" s="2" customFormat="1" x14ac:dyDescent="0.25">
      <c r="A63" s="31" t="s">
        <v>106</v>
      </c>
      <c r="B63" s="32">
        <v>8</v>
      </c>
      <c r="C63" s="35"/>
      <c r="D63" s="36"/>
      <c r="E63" s="25"/>
      <c r="F63" s="31"/>
      <c r="G63" s="31"/>
      <c r="H63" s="37"/>
      <c r="I63" s="35"/>
      <c r="J63" s="36"/>
      <c r="K63" s="25"/>
      <c r="L63" s="35"/>
      <c r="M63" s="31"/>
      <c r="N63" s="37"/>
      <c r="O63" s="35"/>
      <c r="P63" s="36"/>
      <c r="Q63" s="25"/>
      <c r="R63" s="31"/>
      <c r="S63" s="31">
        <v>1</v>
      </c>
      <c r="T63" s="37">
        <v>1</v>
      </c>
      <c r="U63" s="35"/>
      <c r="V63" s="36"/>
      <c r="W63" s="25"/>
      <c r="X63" s="38">
        <f>C63+F63+I63+L63+O63+R63+U63</f>
        <v>0</v>
      </c>
      <c r="Y63" s="38">
        <f>D63+G63+J63+M63+P63+S63+V63</f>
        <v>1</v>
      </c>
      <c r="Z63" s="48">
        <f>E63+H63+K63+N63+Q63+T63+W63</f>
        <v>1</v>
      </c>
    </row>
    <row r="64" spans="1:26" x14ac:dyDescent="0.25">
      <c r="A64" s="21"/>
      <c r="B64" s="32"/>
      <c r="C64" s="35"/>
      <c r="D64" s="36"/>
      <c r="E64" s="74"/>
      <c r="F64" s="31"/>
      <c r="G64" s="31"/>
      <c r="H64" s="31"/>
      <c r="I64" s="35"/>
      <c r="J64" s="36"/>
      <c r="K64" s="74"/>
      <c r="L64" s="35"/>
      <c r="M64" s="31"/>
      <c r="N64" s="31"/>
      <c r="O64" s="35"/>
      <c r="P64" s="36"/>
      <c r="Q64" s="74"/>
      <c r="R64" s="31"/>
      <c r="S64" s="31"/>
      <c r="T64" s="31"/>
      <c r="U64" s="35"/>
      <c r="V64" s="36"/>
      <c r="W64" s="74"/>
      <c r="X64" s="75"/>
      <c r="Y64" s="75"/>
      <c r="Z64" s="76"/>
    </row>
    <row r="65" spans="1:26" x14ac:dyDescent="0.25">
      <c r="A65" s="21" t="s">
        <v>56</v>
      </c>
      <c r="B65" s="22">
        <v>7</v>
      </c>
      <c r="C65" s="23">
        <v>13</v>
      </c>
      <c r="D65" s="24">
        <v>35</v>
      </c>
      <c r="E65" s="106">
        <v>48</v>
      </c>
      <c r="F65" s="21">
        <v>1</v>
      </c>
      <c r="G65" s="21">
        <v>2</v>
      </c>
      <c r="H65" s="107">
        <v>3</v>
      </c>
      <c r="I65" s="23"/>
      <c r="J65" s="24"/>
      <c r="K65" s="106"/>
      <c r="L65" s="23">
        <v>1</v>
      </c>
      <c r="M65" s="21">
        <v>6</v>
      </c>
      <c r="N65" s="107">
        <v>7</v>
      </c>
      <c r="O65" s="23"/>
      <c r="P65" s="24">
        <v>1</v>
      </c>
      <c r="Q65" s="106">
        <v>1</v>
      </c>
      <c r="R65" s="21">
        <v>3</v>
      </c>
      <c r="S65" s="21">
        <v>3</v>
      </c>
      <c r="T65" s="107">
        <v>6</v>
      </c>
      <c r="U65" s="23">
        <v>3</v>
      </c>
      <c r="V65" s="24">
        <v>4</v>
      </c>
      <c r="W65" s="106">
        <v>7</v>
      </c>
      <c r="X65" s="38">
        <f>C65+F65+I65+L65+O65+R65+U65</f>
        <v>21</v>
      </c>
      <c r="Y65" s="38">
        <f>D65+G65+J65+M65+P65+S65+V65</f>
        <v>51</v>
      </c>
      <c r="Z65" s="48">
        <f>E65+H65+K65+N65+Q65+T65+W65</f>
        <v>72</v>
      </c>
    </row>
    <row r="66" spans="1:26" ht="13.8" thickBot="1" x14ac:dyDescent="0.3">
      <c r="A66" s="21" t="s">
        <v>57</v>
      </c>
      <c r="B66" s="22">
        <v>7</v>
      </c>
      <c r="C66" s="23">
        <v>1</v>
      </c>
      <c r="D66" s="24">
        <v>5</v>
      </c>
      <c r="E66" s="106">
        <v>6</v>
      </c>
      <c r="F66" s="21">
        <v>1</v>
      </c>
      <c r="G66" s="21"/>
      <c r="H66" s="107">
        <v>1</v>
      </c>
      <c r="I66" s="23"/>
      <c r="J66" s="24">
        <v>1</v>
      </c>
      <c r="K66" s="106">
        <v>1</v>
      </c>
      <c r="L66" s="23"/>
      <c r="M66" s="21"/>
      <c r="N66" s="107"/>
      <c r="O66" s="23"/>
      <c r="P66" s="24"/>
      <c r="Q66" s="106"/>
      <c r="R66" s="21"/>
      <c r="S66" s="21"/>
      <c r="T66" s="107"/>
      <c r="U66" s="23">
        <v>1</v>
      </c>
      <c r="V66" s="24">
        <v>1</v>
      </c>
      <c r="W66" s="106">
        <v>2</v>
      </c>
      <c r="X66" s="38">
        <f>C66+F66+I66+L66+O66+R66+U66</f>
        <v>3</v>
      </c>
      <c r="Y66" s="38">
        <f>D66+G66+J66+M66+P66+S66+V66</f>
        <v>7</v>
      </c>
      <c r="Z66" s="48">
        <f>E66+H66+K66+N66+Q66+T66+W66</f>
        <v>10</v>
      </c>
    </row>
    <row r="67" spans="1:26" ht="13.8" thickBot="1" x14ac:dyDescent="0.3">
      <c r="A67" s="33" t="s">
        <v>95</v>
      </c>
      <c r="B67" s="29"/>
      <c r="C67" s="6">
        <f>SUBTOTAL(9,C65:C66)</f>
        <v>14</v>
      </c>
      <c r="D67" s="5">
        <f t="shared" ref="D67:Z67" si="51">SUBTOTAL(9,D65:D66)</f>
        <v>40</v>
      </c>
      <c r="E67" s="4">
        <f t="shared" si="51"/>
        <v>54</v>
      </c>
      <c r="F67" s="5">
        <f t="shared" si="51"/>
        <v>2</v>
      </c>
      <c r="G67" s="5">
        <f t="shared" si="51"/>
        <v>2</v>
      </c>
      <c r="H67" s="5">
        <f>SUBTOTAL(9,H65:H66)</f>
        <v>4</v>
      </c>
      <c r="I67" s="6">
        <f t="shared" si="51"/>
        <v>0</v>
      </c>
      <c r="J67" s="5">
        <f t="shared" si="51"/>
        <v>1</v>
      </c>
      <c r="K67" s="4">
        <f t="shared" si="51"/>
        <v>1</v>
      </c>
      <c r="L67" s="6">
        <f t="shared" si="51"/>
        <v>1</v>
      </c>
      <c r="M67" s="5">
        <f t="shared" si="51"/>
        <v>6</v>
      </c>
      <c r="N67" s="5">
        <f t="shared" si="51"/>
        <v>7</v>
      </c>
      <c r="O67" s="6">
        <f t="shared" si="51"/>
        <v>0</v>
      </c>
      <c r="P67" s="5">
        <f t="shared" si="51"/>
        <v>1</v>
      </c>
      <c r="Q67" s="4">
        <f t="shared" si="51"/>
        <v>1</v>
      </c>
      <c r="R67" s="5">
        <f t="shared" si="51"/>
        <v>3</v>
      </c>
      <c r="S67" s="5">
        <f t="shared" si="51"/>
        <v>3</v>
      </c>
      <c r="T67" s="5">
        <f t="shared" si="51"/>
        <v>6</v>
      </c>
      <c r="U67" s="6">
        <f t="shared" si="51"/>
        <v>4</v>
      </c>
      <c r="V67" s="5">
        <f t="shared" si="51"/>
        <v>5</v>
      </c>
      <c r="W67" s="4">
        <f t="shared" si="51"/>
        <v>9</v>
      </c>
      <c r="X67" s="40">
        <f>SUBTOTAL(9,X65:X66)</f>
        <v>24</v>
      </c>
      <c r="Y67" s="40">
        <f t="shared" si="51"/>
        <v>58</v>
      </c>
      <c r="Z67" s="41">
        <f t="shared" si="51"/>
        <v>82</v>
      </c>
    </row>
    <row r="68" spans="1:26" ht="13.8" thickBot="1" x14ac:dyDescent="0.3">
      <c r="A68" s="21"/>
      <c r="B68" s="22"/>
      <c r="C68" s="23"/>
      <c r="D68" s="24"/>
      <c r="E68" s="144"/>
      <c r="F68" s="21"/>
      <c r="G68" s="21"/>
      <c r="H68" s="21"/>
      <c r="I68" s="23"/>
      <c r="J68" s="24"/>
      <c r="K68" s="144"/>
      <c r="L68" s="23"/>
      <c r="M68" s="21"/>
      <c r="N68" s="21"/>
      <c r="O68" s="23"/>
      <c r="P68" s="24"/>
      <c r="Q68" s="144"/>
      <c r="R68" s="21"/>
      <c r="S68" s="21"/>
      <c r="T68" s="21"/>
      <c r="U68" s="23"/>
      <c r="V68" s="24"/>
      <c r="W68" s="144"/>
      <c r="X68" s="75"/>
      <c r="Y68" s="75"/>
      <c r="Z68" s="76"/>
    </row>
    <row r="69" spans="1:26" ht="13.8" thickBot="1" x14ac:dyDescent="0.3">
      <c r="A69" s="66" t="s">
        <v>22</v>
      </c>
      <c r="B69" s="67"/>
      <c r="C69" s="151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152"/>
      <c r="Z69" s="153"/>
    </row>
    <row r="70" spans="1:26" s="176" customFormat="1" x14ac:dyDescent="0.25">
      <c r="A70" s="31" t="s">
        <v>2</v>
      </c>
      <c r="B70" s="82">
        <v>7</v>
      </c>
      <c r="C70" s="31">
        <f>C54+C67+C59</f>
        <v>29</v>
      </c>
      <c r="D70" s="31">
        <f t="shared" ref="D70:Z70" si="52">D54+D67+D59</f>
        <v>60</v>
      </c>
      <c r="E70" s="25">
        <f t="shared" si="52"/>
        <v>89</v>
      </c>
      <c r="F70" s="31">
        <f t="shared" si="52"/>
        <v>2</v>
      </c>
      <c r="G70" s="31">
        <f t="shared" si="52"/>
        <v>3</v>
      </c>
      <c r="H70" s="25">
        <f t="shared" si="52"/>
        <v>5</v>
      </c>
      <c r="I70" s="31">
        <f t="shared" si="52"/>
        <v>0</v>
      </c>
      <c r="J70" s="31">
        <f t="shared" si="52"/>
        <v>1</v>
      </c>
      <c r="K70" s="25">
        <f t="shared" si="52"/>
        <v>1</v>
      </c>
      <c r="L70" s="31">
        <f t="shared" si="52"/>
        <v>3</v>
      </c>
      <c r="M70" s="31">
        <f t="shared" si="52"/>
        <v>8</v>
      </c>
      <c r="N70" s="25">
        <f t="shared" si="52"/>
        <v>11</v>
      </c>
      <c r="O70" s="31">
        <f t="shared" si="52"/>
        <v>2</v>
      </c>
      <c r="P70" s="31">
        <f t="shared" si="52"/>
        <v>1</v>
      </c>
      <c r="Q70" s="25">
        <f t="shared" si="52"/>
        <v>3</v>
      </c>
      <c r="R70" s="31">
        <f t="shared" si="52"/>
        <v>12</v>
      </c>
      <c r="S70" s="31">
        <f t="shared" si="52"/>
        <v>9</v>
      </c>
      <c r="T70" s="25">
        <f t="shared" si="52"/>
        <v>21</v>
      </c>
      <c r="U70" s="31">
        <f t="shared" si="52"/>
        <v>6</v>
      </c>
      <c r="V70" s="31">
        <f t="shared" si="52"/>
        <v>7</v>
      </c>
      <c r="W70" s="25">
        <f t="shared" si="52"/>
        <v>13</v>
      </c>
      <c r="X70" s="38">
        <f t="shared" si="52"/>
        <v>54</v>
      </c>
      <c r="Y70" s="38">
        <f t="shared" si="52"/>
        <v>89</v>
      </c>
      <c r="Z70" s="48">
        <f t="shared" si="52"/>
        <v>143</v>
      </c>
    </row>
    <row r="71" spans="1:26" ht="13.8" thickBot="1" x14ac:dyDescent="0.3">
      <c r="A71" s="31" t="s">
        <v>100</v>
      </c>
      <c r="B71" s="82">
        <v>8</v>
      </c>
      <c r="C71" s="31">
        <f>C63+C55+C57+C61</f>
        <v>1</v>
      </c>
      <c r="D71" s="31">
        <f t="shared" ref="D71:Z71" si="53">D63+D55+D57+D61</f>
        <v>1</v>
      </c>
      <c r="E71" s="25">
        <f t="shared" si="53"/>
        <v>2</v>
      </c>
      <c r="F71" s="31">
        <f t="shared" si="53"/>
        <v>0</v>
      </c>
      <c r="G71" s="31">
        <f t="shared" si="53"/>
        <v>0</v>
      </c>
      <c r="H71" s="37">
        <f t="shared" si="53"/>
        <v>0</v>
      </c>
      <c r="I71" s="35">
        <f t="shared" si="53"/>
        <v>0</v>
      </c>
      <c r="J71" s="36">
        <f t="shared" si="53"/>
        <v>0</v>
      </c>
      <c r="K71" s="25">
        <f t="shared" si="53"/>
        <v>0</v>
      </c>
      <c r="L71" s="35">
        <f t="shared" si="53"/>
        <v>0</v>
      </c>
      <c r="M71" s="31">
        <f t="shared" si="53"/>
        <v>0</v>
      </c>
      <c r="N71" s="37">
        <f t="shared" si="53"/>
        <v>0</v>
      </c>
      <c r="O71" s="35">
        <f t="shared" si="53"/>
        <v>0</v>
      </c>
      <c r="P71" s="36">
        <f t="shared" si="53"/>
        <v>0</v>
      </c>
      <c r="Q71" s="25">
        <f t="shared" si="53"/>
        <v>0</v>
      </c>
      <c r="R71" s="31">
        <f t="shared" si="53"/>
        <v>2</v>
      </c>
      <c r="S71" s="31">
        <f t="shared" si="53"/>
        <v>1</v>
      </c>
      <c r="T71" s="37">
        <f t="shared" si="53"/>
        <v>3</v>
      </c>
      <c r="U71" s="35">
        <f t="shared" si="53"/>
        <v>0</v>
      </c>
      <c r="V71" s="36">
        <f t="shared" si="53"/>
        <v>0</v>
      </c>
      <c r="W71" s="25">
        <f t="shared" si="53"/>
        <v>0</v>
      </c>
      <c r="X71" s="38">
        <f t="shared" si="53"/>
        <v>3</v>
      </c>
      <c r="Y71" s="38">
        <f t="shared" si="53"/>
        <v>2</v>
      </c>
      <c r="Z71" s="48">
        <f t="shared" si="53"/>
        <v>5</v>
      </c>
    </row>
    <row r="72" spans="1:26" ht="13.8" thickBot="1" x14ac:dyDescent="0.3">
      <c r="A72" s="66" t="s">
        <v>0</v>
      </c>
      <c r="B72" s="67"/>
      <c r="C72" s="151">
        <f>SUM(C70:C71)</f>
        <v>30</v>
      </c>
      <c r="D72" s="66">
        <f t="shared" ref="D72:Z72" si="54">SUM(D70:D71)</f>
        <v>61</v>
      </c>
      <c r="E72" s="66">
        <f t="shared" si="54"/>
        <v>91</v>
      </c>
      <c r="F72" s="66">
        <f t="shared" si="54"/>
        <v>2</v>
      </c>
      <c r="G72" s="66">
        <f t="shared" si="54"/>
        <v>3</v>
      </c>
      <c r="H72" s="66">
        <f t="shared" si="54"/>
        <v>5</v>
      </c>
      <c r="I72" s="66">
        <f t="shared" si="54"/>
        <v>0</v>
      </c>
      <c r="J72" s="66">
        <f t="shared" si="54"/>
        <v>1</v>
      </c>
      <c r="K72" s="66">
        <f t="shared" si="54"/>
        <v>1</v>
      </c>
      <c r="L72" s="66">
        <f t="shared" si="54"/>
        <v>3</v>
      </c>
      <c r="M72" s="66">
        <f t="shared" si="54"/>
        <v>8</v>
      </c>
      <c r="N72" s="66">
        <f t="shared" si="54"/>
        <v>11</v>
      </c>
      <c r="O72" s="66">
        <f t="shared" si="54"/>
        <v>2</v>
      </c>
      <c r="P72" s="66">
        <f t="shared" si="54"/>
        <v>1</v>
      </c>
      <c r="Q72" s="66">
        <f t="shared" si="54"/>
        <v>3</v>
      </c>
      <c r="R72" s="66">
        <f t="shared" si="54"/>
        <v>14</v>
      </c>
      <c r="S72" s="66">
        <f t="shared" si="54"/>
        <v>10</v>
      </c>
      <c r="T72" s="66">
        <f t="shared" si="54"/>
        <v>24</v>
      </c>
      <c r="U72" s="66">
        <f t="shared" si="54"/>
        <v>6</v>
      </c>
      <c r="V72" s="66">
        <f t="shared" si="54"/>
        <v>7</v>
      </c>
      <c r="W72" s="66">
        <f t="shared" si="54"/>
        <v>13</v>
      </c>
      <c r="X72" s="66">
        <f t="shared" si="54"/>
        <v>57</v>
      </c>
      <c r="Y72" s="152">
        <f t="shared" si="54"/>
        <v>91</v>
      </c>
      <c r="Z72" s="153">
        <f t="shared" si="54"/>
        <v>148</v>
      </c>
    </row>
    <row r="73" spans="1:26" ht="13.8" thickBot="1" x14ac:dyDescent="0.3">
      <c r="A73" s="33"/>
      <c r="B73" s="29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61"/>
      <c r="Y73" s="61"/>
      <c r="Z73" s="69"/>
    </row>
    <row r="74" spans="1:26" ht="13.8" thickBot="1" x14ac:dyDescent="0.3">
      <c r="A74" s="70" t="s">
        <v>21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2"/>
    </row>
    <row r="75" spans="1:26" x14ac:dyDescent="0.25">
      <c r="A75" s="73"/>
      <c r="B75" s="39"/>
      <c r="C75" s="35"/>
      <c r="D75" s="36"/>
      <c r="E75" s="74"/>
      <c r="F75" s="36"/>
      <c r="G75" s="36"/>
      <c r="H75" s="36"/>
      <c r="I75" s="35"/>
      <c r="J75" s="36"/>
      <c r="K75" s="74"/>
      <c r="L75" s="35"/>
      <c r="M75" s="36"/>
      <c r="N75" s="36"/>
      <c r="O75" s="35"/>
      <c r="P75" s="36"/>
      <c r="Q75" s="74"/>
      <c r="R75" s="36"/>
      <c r="S75" s="36"/>
      <c r="T75" s="36"/>
      <c r="U75" s="35"/>
      <c r="V75" s="36"/>
      <c r="W75" s="74"/>
      <c r="X75" s="149"/>
      <c r="Y75" s="149"/>
      <c r="Z75" s="76"/>
    </row>
    <row r="76" spans="1:26" ht="13.8" thickBot="1" x14ac:dyDescent="0.3">
      <c r="A76" s="21" t="s">
        <v>60</v>
      </c>
      <c r="B76" s="143">
        <v>7</v>
      </c>
      <c r="C76" s="23">
        <v>81</v>
      </c>
      <c r="D76" s="24">
        <v>14</v>
      </c>
      <c r="E76" s="106">
        <v>95</v>
      </c>
      <c r="F76" s="24">
        <v>6</v>
      </c>
      <c r="G76" s="24"/>
      <c r="H76" s="146">
        <v>6</v>
      </c>
      <c r="I76" s="23"/>
      <c r="J76" s="24"/>
      <c r="K76" s="106"/>
      <c r="L76" s="23">
        <v>1</v>
      </c>
      <c r="M76" s="24"/>
      <c r="N76" s="146">
        <v>1</v>
      </c>
      <c r="O76" s="23">
        <v>1</v>
      </c>
      <c r="P76" s="24"/>
      <c r="Q76" s="106">
        <v>1</v>
      </c>
      <c r="R76" s="24"/>
      <c r="S76" s="24">
        <v>1</v>
      </c>
      <c r="T76" s="146">
        <v>1</v>
      </c>
      <c r="U76" s="23">
        <v>9</v>
      </c>
      <c r="V76" s="24">
        <v>2</v>
      </c>
      <c r="W76" s="106">
        <v>11</v>
      </c>
      <c r="X76" s="147">
        <f>C76+F76+I76+L76+O76+R76+U76</f>
        <v>98</v>
      </c>
      <c r="Y76" s="147">
        <f>D76+G76+J76+M76+P76+S76+V76</f>
        <v>17</v>
      </c>
      <c r="Z76" s="137">
        <f t="shared" ref="Z76:Z77" si="55">SUBTOTAL(9,X76:Y76)</f>
        <v>115</v>
      </c>
    </row>
    <row r="77" spans="1:26" ht="13.8" thickBot="1" x14ac:dyDescent="0.3">
      <c r="A77" s="28" t="s">
        <v>20</v>
      </c>
      <c r="B77" s="29"/>
      <c r="C77" s="6">
        <f>SUBTOTAL(9,C76:C76)</f>
        <v>81</v>
      </c>
      <c r="D77" s="5">
        <f>SUBTOTAL(9,D76:D76)</f>
        <v>14</v>
      </c>
      <c r="E77" s="4">
        <f>SUBTOTAL(9,E76:E76)</f>
        <v>95</v>
      </c>
      <c r="F77" s="6">
        <f>SUBTOTAL(9,F76:F76)</f>
        <v>6</v>
      </c>
      <c r="G77" s="5">
        <f>SUBTOTAL(9,G76:G76)</f>
        <v>0</v>
      </c>
      <c r="H77" s="4">
        <f>SUBTOTAL(9,H76:H76)</f>
        <v>6</v>
      </c>
      <c r="I77" s="6">
        <f>SUBTOTAL(9,I76:I76)</f>
        <v>0</v>
      </c>
      <c r="J77" s="5">
        <f>SUBTOTAL(9,J76:J76)</f>
        <v>0</v>
      </c>
      <c r="K77" s="4">
        <f>SUBTOTAL(9,K76:K76)</f>
        <v>0</v>
      </c>
      <c r="L77" s="6">
        <f>SUBTOTAL(9,L76:L76)</f>
        <v>1</v>
      </c>
      <c r="M77" s="5">
        <f>SUBTOTAL(9,M76:M76)</f>
        <v>0</v>
      </c>
      <c r="N77" s="4">
        <f>SUBTOTAL(9,N76:N76)</f>
        <v>1</v>
      </c>
      <c r="O77" s="6">
        <f>SUBTOTAL(9,O76:O76)</f>
        <v>1</v>
      </c>
      <c r="P77" s="5">
        <f>SUBTOTAL(9,P76:P76)</f>
        <v>0</v>
      </c>
      <c r="Q77" s="4">
        <f>SUBTOTAL(9,Q76:Q76)</f>
        <v>1</v>
      </c>
      <c r="R77" s="6">
        <f>SUBTOTAL(9,R76:R76)</f>
        <v>0</v>
      </c>
      <c r="S77" s="5">
        <f>SUBTOTAL(9,S76:S76)</f>
        <v>1</v>
      </c>
      <c r="T77" s="4">
        <f>SUBTOTAL(9,T76:T76)</f>
        <v>1</v>
      </c>
      <c r="U77" s="6">
        <f>SUBTOTAL(9,U76:U76)</f>
        <v>9</v>
      </c>
      <c r="V77" s="5">
        <f>SUBTOTAL(9,V76:V76)</f>
        <v>2</v>
      </c>
      <c r="W77" s="4">
        <f>SUBTOTAL(9,W76:W76)</f>
        <v>11</v>
      </c>
      <c r="X77" s="34">
        <f>C77+F77+I77+L77+O77+R77+U77</f>
        <v>98</v>
      </c>
      <c r="Y77" s="40">
        <f>D77+G77+J77+M77+P77+S77+V77</f>
        <v>17</v>
      </c>
      <c r="Z77" s="41">
        <f t="shared" si="55"/>
        <v>115</v>
      </c>
    </row>
    <row r="78" spans="1:26" x14ac:dyDescent="0.25">
      <c r="A78" s="36"/>
      <c r="B78" s="39"/>
      <c r="C78" s="35"/>
      <c r="D78" s="36"/>
      <c r="E78" s="74"/>
      <c r="F78" s="36"/>
      <c r="G78" s="36"/>
      <c r="H78" s="36"/>
      <c r="I78" s="35"/>
      <c r="J78" s="36"/>
      <c r="K78" s="74"/>
      <c r="L78" s="35"/>
      <c r="M78" s="36"/>
      <c r="N78" s="36"/>
      <c r="O78" s="35"/>
      <c r="P78" s="36"/>
      <c r="Q78" s="74"/>
      <c r="R78" s="36"/>
      <c r="S78" s="36"/>
      <c r="T78" s="36"/>
      <c r="U78" s="35"/>
      <c r="V78" s="36"/>
      <c r="W78" s="74"/>
      <c r="X78" s="149"/>
      <c r="Y78" s="149"/>
      <c r="Z78" s="76"/>
    </row>
    <row r="79" spans="1:26" x14ac:dyDescent="0.25">
      <c r="A79" s="21" t="s">
        <v>62</v>
      </c>
      <c r="B79" s="22">
        <v>7</v>
      </c>
      <c r="C79" s="23">
        <v>9</v>
      </c>
      <c r="D79" s="24">
        <v>16</v>
      </c>
      <c r="E79" s="106">
        <v>25</v>
      </c>
      <c r="F79" s="21">
        <v>1</v>
      </c>
      <c r="G79" s="21"/>
      <c r="H79" s="107">
        <v>1</v>
      </c>
      <c r="I79" s="23"/>
      <c r="J79" s="24"/>
      <c r="K79" s="106"/>
      <c r="L79" s="23"/>
      <c r="M79" s="21"/>
      <c r="N79" s="107"/>
      <c r="O79" s="23"/>
      <c r="P79" s="24"/>
      <c r="Q79" s="106"/>
      <c r="R79" s="21"/>
      <c r="S79" s="21"/>
      <c r="T79" s="107"/>
      <c r="U79" s="23"/>
      <c r="V79" s="24">
        <v>1</v>
      </c>
      <c r="W79" s="106">
        <v>1</v>
      </c>
      <c r="X79" s="135">
        <f>C79+F79+I79+L79+O79+R79+U79</f>
        <v>10</v>
      </c>
      <c r="Y79" s="135">
        <f>D79+G79+J79+M79+P79+S79+V79</f>
        <v>17</v>
      </c>
      <c r="Z79" s="137">
        <f t="shared" ref="Z79:Z84" si="56">SUBTOTAL(9,X79:Y79)</f>
        <v>27</v>
      </c>
    </row>
    <row r="80" spans="1:26" x14ac:dyDescent="0.25">
      <c r="A80" s="21" t="s">
        <v>65</v>
      </c>
      <c r="B80" s="22">
        <v>8</v>
      </c>
      <c r="C80" s="23">
        <v>27</v>
      </c>
      <c r="D80" s="24">
        <v>12</v>
      </c>
      <c r="E80" s="106">
        <v>39</v>
      </c>
      <c r="F80" s="21">
        <v>3</v>
      </c>
      <c r="G80" s="21"/>
      <c r="H80" s="107">
        <v>3</v>
      </c>
      <c r="I80" s="23"/>
      <c r="J80" s="24"/>
      <c r="K80" s="106"/>
      <c r="L80" s="23"/>
      <c r="M80" s="21"/>
      <c r="N80" s="107"/>
      <c r="O80" s="23">
        <v>1</v>
      </c>
      <c r="P80" s="24"/>
      <c r="Q80" s="106">
        <v>1</v>
      </c>
      <c r="R80" s="21"/>
      <c r="S80" s="21"/>
      <c r="T80" s="107"/>
      <c r="U80" s="23"/>
      <c r="V80" s="24">
        <v>1</v>
      </c>
      <c r="W80" s="106">
        <v>1</v>
      </c>
      <c r="X80" s="135">
        <f>C80+F80+I80+L80+O80+R80+U80</f>
        <v>31</v>
      </c>
      <c r="Y80" s="135">
        <f>D80+G80+J80+M80+P80+S80+V80</f>
        <v>13</v>
      </c>
      <c r="Z80" s="137">
        <f t="shared" si="56"/>
        <v>44</v>
      </c>
    </row>
    <row r="81" spans="1:26" x14ac:dyDescent="0.25">
      <c r="A81" s="21" t="s">
        <v>96</v>
      </c>
      <c r="B81" s="22">
        <v>7</v>
      </c>
      <c r="C81" s="23">
        <v>1</v>
      </c>
      <c r="D81" s="24">
        <v>1</v>
      </c>
      <c r="E81" s="106">
        <v>2</v>
      </c>
      <c r="F81" s="21">
        <v>1</v>
      </c>
      <c r="G81" s="21"/>
      <c r="H81" s="107">
        <v>1</v>
      </c>
      <c r="I81" s="23"/>
      <c r="J81" s="24"/>
      <c r="K81" s="106"/>
      <c r="L81" s="23"/>
      <c r="M81" s="21"/>
      <c r="N81" s="107"/>
      <c r="O81" s="23"/>
      <c r="P81" s="24"/>
      <c r="Q81" s="106"/>
      <c r="R81" s="21"/>
      <c r="S81" s="21"/>
      <c r="T81" s="107"/>
      <c r="U81" s="23"/>
      <c r="V81" s="24"/>
      <c r="W81" s="106"/>
      <c r="X81" s="135">
        <f>C81+F81+I81+L81+O81+R81+U81</f>
        <v>2</v>
      </c>
      <c r="Y81" s="135">
        <f>D81+G81+J81+M81+P81+S81+V81</f>
        <v>1</v>
      </c>
      <c r="Z81" s="137">
        <f t="shared" si="56"/>
        <v>3</v>
      </c>
    </row>
    <row r="82" spans="1:26" x14ac:dyDescent="0.25">
      <c r="A82" s="21" t="s">
        <v>66</v>
      </c>
      <c r="B82" s="22">
        <v>8</v>
      </c>
      <c r="C82" s="23">
        <v>1</v>
      </c>
      <c r="D82" s="24">
        <v>3</v>
      </c>
      <c r="E82" s="106">
        <v>4</v>
      </c>
      <c r="F82" s="21"/>
      <c r="G82" s="21">
        <v>1</v>
      </c>
      <c r="H82" s="107">
        <v>1</v>
      </c>
      <c r="I82" s="23"/>
      <c r="J82" s="24"/>
      <c r="K82" s="106"/>
      <c r="L82" s="23"/>
      <c r="M82" s="21"/>
      <c r="N82" s="107"/>
      <c r="O82" s="23">
        <v>1</v>
      </c>
      <c r="P82" s="24"/>
      <c r="Q82" s="106">
        <v>1</v>
      </c>
      <c r="R82" s="21"/>
      <c r="S82" s="21"/>
      <c r="T82" s="107"/>
      <c r="U82" s="23"/>
      <c r="V82" s="24"/>
      <c r="W82" s="106"/>
      <c r="X82" s="135">
        <f>C82+F82+I82+L82+O82+R82+U82</f>
        <v>2</v>
      </c>
      <c r="Y82" s="135">
        <f>D82+G82+J82+M82+P82+S82+V82</f>
        <v>4</v>
      </c>
      <c r="Z82" s="137">
        <f t="shared" ref="Z82" si="57">SUBTOTAL(9,X82:Y82)</f>
        <v>6</v>
      </c>
    </row>
    <row r="83" spans="1:26" ht="13.8" thickBot="1" x14ac:dyDescent="0.3">
      <c r="A83" s="21" t="s">
        <v>71</v>
      </c>
      <c r="B83" s="22">
        <v>17</v>
      </c>
      <c r="C83" s="23">
        <v>9</v>
      </c>
      <c r="D83" s="24">
        <v>4</v>
      </c>
      <c r="E83" s="106">
        <v>13</v>
      </c>
      <c r="F83" s="21">
        <v>6</v>
      </c>
      <c r="G83" s="21">
        <v>1</v>
      </c>
      <c r="H83" s="107">
        <v>7</v>
      </c>
      <c r="I83" s="23"/>
      <c r="J83" s="24"/>
      <c r="K83" s="106"/>
      <c r="L83" s="23"/>
      <c r="M83" s="21"/>
      <c r="N83" s="107"/>
      <c r="O83" s="23"/>
      <c r="P83" s="24"/>
      <c r="Q83" s="106"/>
      <c r="R83" s="21"/>
      <c r="S83" s="21"/>
      <c r="T83" s="107"/>
      <c r="U83" s="23"/>
      <c r="V83" s="24"/>
      <c r="W83" s="106"/>
      <c r="X83" s="135">
        <f>C83+F83+I83+L83+O83+R83+U83</f>
        <v>15</v>
      </c>
      <c r="Y83" s="135">
        <f>D83+G83+J83+M83+P83+S83+V83</f>
        <v>5</v>
      </c>
      <c r="Z83" s="137">
        <f t="shared" si="56"/>
        <v>20</v>
      </c>
    </row>
    <row r="84" spans="1:26" ht="13.8" thickBot="1" x14ac:dyDescent="0.3">
      <c r="A84" s="33" t="s">
        <v>19</v>
      </c>
      <c r="B84" s="29"/>
      <c r="C84" s="6">
        <f>SUBTOTAL(9,C79:C83)</f>
        <v>47</v>
      </c>
      <c r="D84" s="5">
        <f>SUBTOTAL(9,D79:D83)</f>
        <v>36</v>
      </c>
      <c r="E84" s="4">
        <f>SUBTOTAL(9,E79:E83)</f>
        <v>83</v>
      </c>
      <c r="F84" s="6">
        <f>SUBTOTAL(9,F79:F83)</f>
        <v>11</v>
      </c>
      <c r="G84" s="5">
        <f>SUBTOTAL(9,G79:G83)</f>
        <v>2</v>
      </c>
      <c r="H84" s="4">
        <f>SUBTOTAL(9,H79:H83)</f>
        <v>13</v>
      </c>
      <c r="I84" s="6">
        <f>SUBTOTAL(9,I79:I83)</f>
        <v>0</v>
      </c>
      <c r="J84" s="5">
        <f>SUBTOTAL(9,J79:J83)</f>
        <v>0</v>
      </c>
      <c r="K84" s="4">
        <f>SUBTOTAL(9,K79:K83)</f>
        <v>0</v>
      </c>
      <c r="L84" s="6">
        <f>SUBTOTAL(9,L79:L83)</f>
        <v>0</v>
      </c>
      <c r="M84" s="5">
        <f>SUBTOTAL(9,M79:M83)</f>
        <v>0</v>
      </c>
      <c r="N84" s="4">
        <f>SUBTOTAL(9,N79:N83)</f>
        <v>0</v>
      </c>
      <c r="O84" s="6">
        <f>SUBTOTAL(9,O79:O83)</f>
        <v>2</v>
      </c>
      <c r="P84" s="5">
        <f>SUBTOTAL(9,P79:P83)</f>
        <v>0</v>
      </c>
      <c r="Q84" s="4">
        <f>SUBTOTAL(9,Q79:Q83)</f>
        <v>2</v>
      </c>
      <c r="R84" s="5">
        <f>SUBTOTAL(9,R79:R83)</f>
        <v>0</v>
      </c>
      <c r="S84" s="5">
        <f>SUBTOTAL(9,S79:S83)</f>
        <v>0</v>
      </c>
      <c r="T84" s="4">
        <f>SUBTOTAL(9,T79:T83)</f>
        <v>0</v>
      </c>
      <c r="U84" s="6">
        <f>SUBTOTAL(9,U79:U83)</f>
        <v>0</v>
      </c>
      <c r="V84" s="5">
        <f>SUBTOTAL(9,V79:V83)</f>
        <v>2</v>
      </c>
      <c r="W84" s="4">
        <f>SUBTOTAL(9,W79:W83)</f>
        <v>2</v>
      </c>
      <c r="X84" s="34">
        <f>C84+F84+I84+L84+O84+R84+U84</f>
        <v>60</v>
      </c>
      <c r="Y84" s="40">
        <f>D84+G84+J84+M84+P84+S84+V84</f>
        <v>40</v>
      </c>
      <c r="Z84" s="41">
        <f t="shared" si="56"/>
        <v>100</v>
      </c>
    </row>
    <row r="85" spans="1:26" x14ac:dyDescent="0.25">
      <c r="A85" s="36"/>
      <c r="B85" s="39"/>
      <c r="C85" s="35"/>
      <c r="D85" s="36"/>
      <c r="E85" s="74"/>
      <c r="F85" s="36"/>
      <c r="G85" s="36"/>
      <c r="H85" s="36"/>
      <c r="I85" s="35"/>
      <c r="J85" s="36"/>
      <c r="K85" s="74"/>
      <c r="L85" s="35"/>
      <c r="M85" s="36"/>
      <c r="N85" s="36"/>
      <c r="O85" s="35"/>
      <c r="P85" s="36"/>
      <c r="Q85" s="74"/>
      <c r="R85" s="36"/>
      <c r="S85" s="36"/>
      <c r="T85" s="36"/>
      <c r="U85" s="35"/>
      <c r="V85" s="36"/>
      <c r="W85" s="74"/>
      <c r="X85" s="149"/>
      <c r="Y85" s="149"/>
      <c r="Z85" s="76"/>
    </row>
    <row r="86" spans="1:26" x14ac:dyDescent="0.25">
      <c r="A86" s="24" t="s">
        <v>67</v>
      </c>
      <c r="B86" s="143">
        <v>7</v>
      </c>
      <c r="C86" s="23">
        <v>16</v>
      </c>
      <c r="D86" s="24"/>
      <c r="E86" s="106">
        <v>16</v>
      </c>
      <c r="F86" s="24">
        <v>2</v>
      </c>
      <c r="G86" s="24"/>
      <c r="H86" s="146">
        <v>2</v>
      </c>
      <c r="I86" s="23"/>
      <c r="J86" s="24"/>
      <c r="K86" s="106"/>
      <c r="L86" s="23"/>
      <c r="M86" s="24"/>
      <c r="N86" s="107"/>
      <c r="O86" s="23"/>
      <c r="P86" s="24"/>
      <c r="Q86" s="106"/>
      <c r="R86" s="24"/>
      <c r="S86" s="24"/>
      <c r="T86" s="146"/>
      <c r="U86" s="23"/>
      <c r="V86" s="24"/>
      <c r="W86" s="106"/>
      <c r="X86" s="147">
        <f>C86+F86+I86+L86+O86+R86+U86</f>
        <v>18</v>
      </c>
      <c r="Y86" s="147">
        <f>D86+G86+J86+M86+P86+S86+V86</f>
        <v>0</v>
      </c>
      <c r="Z86" s="137">
        <f t="shared" ref="Z86:Z89" si="58">SUBTOTAL(9,X86:Y86)</f>
        <v>18</v>
      </c>
    </row>
    <row r="87" spans="1:26" x14ac:dyDescent="0.25">
      <c r="A87" s="24" t="s">
        <v>68</v>
      </c>
      <c r="B87" s="143">
        <v>7</v>
      </c>
      <c r="C87" s="23">
        <v>36</v>
      </c>
      <c r="D87" s="24">
        <v>1</v>
      </c>
      <c r="E87" s="106">
        <v>37</v>
      </c>
      <c r="F87" s="24">
        <v>1</v>
      </c>
      <c r="G87" s="24"/>
      <c r="H87" s="106">
        <v>1</v>
      </c>
      <c r="I87" s="23"/>
      <c r="J87" s="24"/>
      <c r="K87" s="106"/>
      <c r="L87" s="23"/>
      <c r="M87" s="24"/>
      <c r="N87" s="106"/>
      <c r="O87" s="23">
        <v>2</v>
      </c>
      <c r="P87" s="24"/>
      <c r="Q87" s="106">
        <v>2</v>
      </c>
      <c r="R87" s="24"/>
      <c r="S87" s="24"/>
      <c r="T87" s="106"/>
      <c r="U87" s="23">
        <v>1</v>
      </c>
      <c r="V87" s="24"/>
      <c r="W87" s="106">
        <v>1</v>
      </c>
      <c r="X87" s="147">
        <f>C87+F87+I87+L87+O87+R87+U87</f>
        <v>40</v>
      </c>
      <c r="Y87" s="147">
        <f>D87+G87+J87+M87+P87+S87+V87</f>
        <v>1</v>
      </c>
      <c r="Z87" s="137">
        <f t="shared" si="58"/>
        <v>41</v>
      </c>
    </row>
    <row r="88" spans="1:26" s="2" customFormat="1" ht="13.8" thickBot="1" x14ac:dyDescent="0.3">
      <c r="A88" s="24" t="s">
        <v>72</v>
      </c>
      <c r="B88" s="143">
        <v>17</v>
      </c>
      <c r="C88" s="23">
        <v>5</v>
      </c>
      <c r="D88" s="24"/>
      <c r="E88" s="106">
        <v>5</v>
      </c>
      <c r="F88" s="24"/>
      <c r="G88" s="24"/>
      <c r="H88" s="146"/>
      <c r="I88" s="23"/>
      <c r="J88" s="24"/>
      <c r="K88" s="106"/>
      <c r="L88" s="23"/>
      <c r="M88" s="24"/>
      <c r="N88" s="146"/>
      <c r="O88" s="23"/>
      <c r="P88" s="24"/>
      <c r="Q88" s="106"/>
      <c r="R88" s="24"/>
      <c r="S88" s="24"/>
      <c r="T88" s="146"/>
      <c r="U88" s="23"/>
      <c r="V88" s="24"/>
      <c r="W88" s="106"/>
      <c r="X88" s="147">
        <f>C88+F88+I88+L88+O88+R88+U88</f>
        <v>5</v>
      </c>
      <c r="Y88" s="147">
        <f>D88+G88+J88+M88+P88+S88+V88</f>
        <v>0</v>
      </c>
      <c r="Z88" s="137">
        <f t="shared" si="58"/>
        <v>5</v>
      </c>
    </row>
    <row r="89" spans="1:26" ht="13.8" thickBot="1" x14ac:dyDescent="0.3">
      <c r="A89" s="28" t="s">
        <v>18</v>
      </c>
      <c r="B89" s="29"/>
      <c r="C89" s="6">
        <f>SUBTOTAL(9,C86:C88)</f>
        <v>57</v>
      </c>
      <c r="D89" s="5">
        <f t="shared" ref="D89:W89" si="59">SUBTOTAL(9,D86:D88)</f>
        <v>1</v>
      </c>
      <c r="E89" s="4">
        <f t="shared" si="59"/>
        <v>58</v>
      </c>
      <c r="F89" s="5">
        <f t="shared" si="59"/>
        <v>3</v>
      </c>
      <c r="G89" s="5">
        <f t="shared" si="59"/>
        <v>0</v>
      </c>
      <c r="H89" s="5">
        <f t="shared" si="59"/>
        <v>3</v>
      </c>
      <c r="I89" s="6">
        <f t="shared" si="59"/>
        <v>0</v>
      </c>
      <c r="J89" s="5">
        <f t="shared" si="59"/>
        <v>0</v>
      </c>
      <c r="K89" s="4">
        <f t="shared" si="59"/>
        <v>0</v>
      </c>
      <c r="L89" s="6">
        <f t="shared" si="59"/>
        <v>0</v>
      </c>
      <c r="M89" s="5">
        <f t="shared" si="59"/>
        <v>0</v>
      </c>
      <c r="N89" s="5">
        <f t="shared" si="59"/>
        <v>0</v>
      </c>
      <c r="O89" s="6">
        <f t="shared" si="59"/>
        <v>2</v>
      </c>
      <c r="P89" s="5">
        <f t="shared" si="59"/>
        <v>0</v>
      </c>
      <c r="Q89" s="4">
        <f t="shared" si="59"/>
        <v>2</v>
      </c>
      <c r="R89" s="5">
        <f t="shared" si="59"/>
        <v>0</v>
      </c>
      <c r="S89" s="5">
        <f t="shared" si="59"/>
        <v>0</v>
      </c>
      <c r="T89" s="5">
        <f t="shared" si="59"/>
        <v>0</v>
      </c>
      <c r="U89" s="6">
        <f t="shared" si="59"/>
        <v>1</v>
      </c>
      <c r="V89" s="5">
        <f t="shared" si="59"/>
        <v>0</v>
      </c>
      <c r="W89" s="4">
        <f t="shared" si="59"/>
        <v>1</v>
      </c>
      <c r="X89" s="40">
        <f>C89+F89+I89+L89+O89+R89+U89</f>
        <v>63</v>
      </c>
      <c r="Y89" s="40">
        <f>D89+G89+J89+M89+P89+S89+V89</f>
        <v>1</v>
      </c>
      <c r="Z89" s="41">
        <f t="shared" si="58"/>
        <v>64</v>
      </c>
    </row>
    <row r="90" spans="1:26" x14ac:dyDescent="0.25">
      <c r="A90" s="21"/>
      <c r="B90" s="32"/>
      <c r="C90" s="35"/>
      <c r="D90" s="36"/>
      <c r="E90" s="74"/>
      <c r="F90" s="31"/>
      <c r="G90" s="31"/>
      <c r="H90" s="31"/>
      <c r="I90" s="35"/>
      <c r="J90" s="36"/>
      <c r="K90" s="74"/>
      <c r="L90" s="35"/>
      <c r="M90" s="31"/>
      <c r="N90" s="31"/>
      <c r="O90" s="35"/>
      <c r="P90" s="36"/>
      <c r="Q90" s="74"/>
      <c r="R90" s="31"/>
      <c r="S90" s="31"/>
      <c r="T90" s="31"/>
      <c r="U90" s="35"/>
      <c r="V90" s="36"/>
      <c r="W90" s="74"/>
      <c r="X90" s="75"/>
      <c r="Y90" s="75"/>
      <c r="Z90" s="76"/>
    </row>
    <row r="91" spans="1:26" x14ac:dyDescent="0.25">
      <c r="A91" s="31" t="s">
        <v>69</v>
      </c>
      <c r="B91" s="32">
        <v>7</v>
      </c>
      <c r="C91" s="35">
        <v>6</v>
      </c>
      <c r="D91" s="36">
        <v>1</v>
      </c>
      <c r="E91" s="25">
        <v>7</v>
      </c>
      <c r="F91" s="31">
        <v>3</v>
      </c>
      <c r="G91" s="31">
        <v>1</v>
      </c>
      <c r="H91" s="37">
        <v>4</v>
      </c>
      <c r="I91" s="35"/>
      <c r="J91" s="36"/>
      <c r="K91" s="25"/>
      <c r="L91" s="35"/>
      <c r="M91" s="31"/>
      <c r="N91" s="37"/>
      <c r="O91" s="35"/>
      <c r="P91" s="36"/>
      <c r="Q91" s="25"/>
      <c r="R91" s="31"/>
      <c r="S91" s="31"/>
      <c r="T91" s="37"/>
      <c r="U91" s="35"/>
      <c r="V91" s="36"/>
      <c r="W91" s="25"/>
      <c r="X91" s="38">
        <f>C91+F91+I91+L91+O91+R91+U91</f>
        <v>9</v>
      </c>
      <c r="Y91" s="38">
        <f>D91+G91+J91+M91+P91+S91+V91</f>
        <v>2</v>
      </c>
      <c r="Z91" s="48">
        <f t="shared" ref="Z91" si="60">SUBTOTAL(9,X91:Y91)</f>
        <v>11</v>
      </c>
    </row>
    <row r="92" spans="1:26" x14ac:dyDescent="0.25">
      <c r="A92" s="21"/>
      <c r="B92" s="32"/>
      <c r="C92" s="35"/>
      <c r="D92" s="36"/>
      <c r="E92" s="74"/>
      <c r="F92" s="31"/>
      <c r="G92" s="31"/>
      <c r="H92" s="31"/>
      <c r="I92" s="35"/>
      <c r="J92" s="36"/>
      <c r="K92" s="74"/>
      <c r="L92" s="35"/>
      <c r="M92" s="31"/>
      <c r="N92" s="31"/>
      <c r="O92" s="35"/>
      <c r="P92" s="36"/>
      <c r="Q92" s="74"/>
      <c r="R92" s="31"/>
      <c r="S92" s="31"/>
      <c r="T92" s="31"/>
      <c r="U92" s="35"/>
      <c r="V92" s="36"/>
      <c r="W92" s="74"/>
      <c r="X92" s="75"/>
      <c r="Y92" s="75"/>
      <c r="Z92" s="76"/>
    </row>
    <row r="93" spans="1:26" x14ac:dyDescent="0.25">
      <c r="A93" s="21" t="s">
        <v>61</v>
      </c>
      <c r="B93" s="22">
        <v>7</v>
      </c>
      <c r="C93" s="23">
        <v>47</v>
      </c>
      <c r="D93" s="24">
        <v>1</v>
      </c>
      <c r="E93" s="106">
        <v>48</v>
      </c>
      <c r="F93" s="21">
        <v>1</v>
      </c>
      <c r="G93" s="21"/>
      <c r="H93" s="107">
        <v>1</v>
      </c>
      <c r="I93" s="23"/>
      <c r="J93" s="24"/>
      <c r="K93" s="107"/>
      <c r="L93" s="23"/>
      <c r="M93" s="21"/>
      <c r="N93" s="107"/>
      <c r="O93" s="23"/>
      <c r="P93" s="24"/>
      <c r="Q93" s="106"/>
      <c r="R93" s="21">
        <v>3</v>
      </c>
      <c r="S93" s="21"/>
      <c r="T93" s="107">
        <v>3</v>
      </c>
      <c r="U93" s="23">
        <v>2</v>
      </c>
      <c r="V93" s="24"/>
      <c r="W93" s="106">
        <v>2</v>
      </c>
      <c r="X93" s="135">
        <f>C93+F93+I93+L93+O93+R93+U93</f>
        <v>53</v>
      </c>
      <c r="Y93" s="135">
        <f>D93+G93+J93+M93+P93+S93+V93</f>
        <v>1</v>
      </c>
      <c r="Z93" s="137">
        <f t="shared" ref="Z93:Z95" si="61">SUBTOTAL(9,X93:Y93)</f>
        <v>54</v>
      </c>
    </row>
    <row r="94" spans="1:26" ht="13.8" thickBot="1" x14ac:dyDescent="0.3">
      <c r="A94" s="21" t="s">
        <v>70</v>
      </c>
      <c r="B94" s="22">
        <v>17</v>
      </c>
      <c r="C94" s="23">
        <v>3</v>
      </c>
      <c r="D94" s="24">
        <v>1</v>
      </c>
      <c r="E94" s="106">
        <v>4</v>
      </c>
      <c r="F94" s="21"/>
      <c r="G94" s="21"/>
      <c r="H94" s="107"/>
      <c r="I94" s="23"/>
      <c r="J94" s="24"/>
      <c r="K94" s="106"/>
      <c r="L94" s="23"/>
      <c r="M94" s="21"/>
      <c r="N94" s="107"/>
      <c r="O94" s="23"/>
      <c r="P94" s="24"/>
      <c r="Q94" s="106"/>
      <c r="R94" s="21"/>
      <c r="S94" s="21"/>
      <c r="T94" s="107"/>
      <c r="U94" s="23"/>
      <c r="V94" s="24"/>
      <c r="W94" s="106"/>
      <c r="X94" s="135">
        <f>C94+F94+I94+L94+O94+R94+U94</f>
        <v>3</v>
      </c>
      <c r="Y94" s="135">
        <f>D94+G94+J94+M94+P94+S94+V94</f>
        <v>1</v>
      </c>
      <c r="Z94" s="137">
        <f t="shared" si="61"/>
        <v>4</v>
      </c>
    </row>
    <row r="95" spans="1:26" ht="13.8" thickBot="1" x14ac:dyDescent="0.3">
      <c r="A95" s="28" t="s">
        <v>97</v>
      </c>
      <c r="B95" s="29"/>
      <c r="C95" s="6">
        <f>SUBTOTAL(9,C93:C94)</f>
        <v>50</v>
      </c>
      <c r="D95" s="5">
        <f>SUBTOTAL(9,D93:D94)</f>
        <v>2</v>
      </c>
      <c r="E95" s="4">
        <f>SUBTOTAL(9,E93:E94)</f>
        <v>52</v>
      </c>
      <c r="F95" s="6">
        <f>SUBTOTAL(9,F93:F94)</f>
        <v>1</v>
      </c>
      <c r="G95" s="5">
        <f>SUBTOTAL(9,G93:G94)</f>
        <v>0</v>
      </c>
      <c r="H95" s="4">
        <f>SUBTOTAL(9,H93:H94)</f>
        <v>1</v>
      </c>
      <c r="I95" s="6">
        <f>SUBTOTAL(9,I93:I94)</f>
        <v>0</v>
      </c>
      <c r="J95" s="5">
        <f>SUBTOTAL(9,J93:J94)</f>
        <v>0</v>
      </c>
      <c r="K95" s="4">
        <f>SUBTOTAL(9,K93:K94)</f>
        <v>0</v>
      </c>
      <c r="L95" s="6">
        <f>SUBTOTAL(9,L93:L94)</f>
        <v>0</v>
      </c>
      <c r="M95" s="5">
        <f>SUBTOTAL(9,M93:M94)</f>
        <v>0</v>
      </c>
      <c r="N95" s="4">
        <f>SUBTOTAL(9,N93:N94)</f>
        <v>0</v>
      </c>
      <c r="O95" s="6">
        <f>SUBTOTAL(9,O93:O94)</f>
        <v>0</v>
      </c>
      <c r="P95" s="5">
        <f>SUBTOTAL(9,P93:P94)</f>
        <v>0</v>
      </c>
      <c r="Q95" s="4">
        <f>SUBTOTAL(9,Q93:Q94)</f>
        <v>0</v>
      </c>
      <c r="R95" s="6">
        <f>SUBTOTAL(9,R93:R94)</f>
        <v>3</v>
      </c>
      <c r="S95" s="5">
        <f>SUBTOTAL(9,S93:S94)</f>
        <v>0</v>
      </c>
      <c r="T95" s="4">
        <f>SUBTOTAL(9,T93:T94)</f>
        <v>3</v>
      </c>
      <c r="U95" s="6">
        <f>SUBTOTAL(9,U93:U94)</f>
        <v>2</v>
      </c>
      <c r="V95" s="5">
        <f>SUBTOTAL(9,V93:V94)</f>
        <v>0</v>
      </c>
      <c r="W95" s="4">
        <f>SUBTOTAL(9,W93:W94)</f>
        <v>2</v>
      </c>
      <c r="X95" s="40">
        <f>C95+F95+I95+L95+O95+R95+U95</f>
        <v>56</v>
      </c>
      <c r="Y95" s="40">
        <f>D95+G95+J95+M95+P95+S95+V95</f>
        <v>2</v>
      </c>
      <c r="Z95" s="41">
        <f t="shared" si="61"/>
        <v>58</v>
      </c>
    </row>
    <row r="96" spans="1:26" x14ac:dyDescent="0.25">
      <c r="A96" s="21"/>
      <c r="B96" s="32"/>
      <c r="C96" s="35"/>
      <c r="D96" s="36"/>
      <c r="E96" s="74"/>
      <c r="F96" s="31"/>
      <c r="G96" s="31"/>
      <c r="H96" s="31"/>
      <c r="I96" s="35"/>
      <c r="J96" s="36"/>
      <c r="K96" s="74"/>
      <c r="L96" s="35"/>
      <c r="M96" s="31"/>
      <c r="N96" s="31"/>
      <c r="O96" s="35"/>
      <c r="P96" s="36"/>
      <c r="Q96" s="74"/>
      <c r="R96" s="31"/>
      <c r="S96" s="31"/>
      <c r="T96" s="31"/>
      <c r="U96" s="35"/>
      <c r="V96" s="36"/>
      <c r="W96" s="74"/>
      <c r="X96" s="75"/>
      <c r="Y96" s="75"/>
      <c r="Z96" s="76"/>
    </row>
    <row r="97" spans="1:26" x14ac:dyDescent="0.25">
      <c r="A97" s="21" t="s">
        <v>58</v>
      </c>
      <c r="B97" s="22">
        <v>7</v>
      </c>
      <c r="C97" s="23">
        <v>14</v>
      </c>
      <c r="D97" s="24">
        <v>2</v>
      </c>
      <c r="E97" s="106">
        <v>16</v>
      </c>
      <c r="F97" s="21">
        <v>3</v>
      </c>
      <c r="G97" s="21"/>
      <c r="H97" s="107">
        <v>3</v>
      </c>
      <c r="I97" s="23"/>
      <c r="J97" s="24"/>
      <c r="K97" s="106"/>
      <c r="L97" s="23"/>
      <c r="M97" s="21"/>
      <c r="N97" s="107"/>
      <c r="O97" s="23">
        <v>1</v>
      </c>
      <c r="P97" s="24"/>
      <c r="Q97" s="106">
        <v>1</v>
      </c>
      <c r="R97" s="21"/>
      <c r="S97" s="21"/>
      <c r="T97" s="107"/>
      <c r="U97" s="23"/>
      <c r="V97" s="24"/>
      <c r="W97" s="106"/>
      <c r="X97" s="135">
        <f>C97+F97+I97+L97+O97+R97+U97</f>
        <v>18</v>
      </c>
      <c r="Y97" s="135">
        <f>D97+G97+J97+M97+P97+S97+V97</f>
        <v>2</v>
      </c>
      <c r="Z97" s="137">
        <f t="shared" ref="Z97:Z101" si="62">SUBTOTAL(9,X97:Y97)</f>
        <v>20</v>
      </c>
    </row>
    <row r="98" spans="1:26" x14ac:dyDescent="0.25">
      <c r="A98" s="21" t="s">
        <v>59</v>
      </c>
      <c r="B98" s="22">
        <v>7</v>
      </c>
      <c r="C98" s="23">
        <v>14</v>
      </c>
      <c r="D98" s="24">
        <v>7</v>
      </c>
      <c r="E98" s="106">
        <v>21</v>
      </c>
      <c r="F98" s="21">
        <v>2</v>
      </c>
      <c r="G98" s="21">
        <v>1</v>
      </c>
      <c r="H98" s="107">
        <v>3</v>
      </c>
      <c r="I98" s="23"/>
      <c r="J98" s="24"/>
      <c r="K98" s="106"/>
      <c r="L98" s="23">
        <v>3</v>
      </c>
      <c r="M98" s="21">
        <v>1</v>
      </c>
      <c r="N98" s="107">
        <v>4</v>
      </c>
      <c r="O98" s="23"/>
      <c r="P98" s="24"/>
      <c r="Q98" s="106"/>
      <c r="R98" s="21"/>
      <c r="S98" s="21"/>
      <c r="T98" s="107"/>
      <c r="U98" s="23">
        <v>2</v>
      </c>
      <c r="V98" s="24">
        <v>3</v>
      </c>
      <c r="W98" s="106">
        <v>5</v>
      </c>
      <c r="X98" s="135">
        <f>C98+F98+I98+L98+O98+R98+U98</f>
        <v>21</v>
      </c>
      <c r="Y98" s="135">
        <f>D98+G98+J98+M98+P98+S98+V98</f>
        <v>12</v>
      </c>
      <c r="Z98" s="137">
        <f t="shared" si="62"/>
        <v>33</v>
      </c>
    </row>
    <row r="99" spans="1:26" x14ac:dyDescent="0.25">
      <c r="A99" s="21" t="s">
        <v>63</v>
      </c>
      <c r="B99" s="22">
        <v>7</v>
      </c>
      <c r="C99" s="23">
        <v>4</v>
      </c>
      <c r="D99" s="24">
        <v>3</v>
      </c>
      <c r="E99" s="106">
        <v>7</v>
      </c>
      <c r="F99" s="21"/>
      <c r="G99" s="21">
        <v>1</v>
      </c>
      <c r="H99" s="107">
        <v>1</v>
      </c>
      <c r="I99" s="23"/>
      <c r="J99" s="24"/>
      <c r="K99" s="106"/>
      <c r="L99" s="23"/>
      <c r="M99" s="21"/>
      <c r="N99" s="107"/>
      <c r="O99" s="23"/>
      <c r="P99" s="24"/>
      <c r="Q99" s="106"/>
      <c r="R99" s="21"/>
      <c r="S99" s="21"/>
      <c r="T99" s="107"/>
      <c r="U99" s="23"/>
      <c r="V99" s="24">
        <v>1</v>
      </c>
      <c r="W99" s="106">
        <v>1</v>
      </c>
      <c r="X99" s="135">
        <f>C99+F99+I99+L99+O99+R99+U99</f>
        <v>4</v>
      </c>
      <c r="Y99" s="135">
        <f>D99+G99+J99+M99+P99+S99+V99</f>
        <v>5</v>
      </c>
      <c r="Z99" s="137">
        <f t="shared" si="62"/>
        <v>9</v>
      </c>
    </row>
    <row r="100" spans="1:26" ht="13.8" thickBot="1" x14ac:dyDescent="0.3">
      <c r="A100" s="21" t="s">
        <v>64</v>
      </c>
      <c r="B100" s="22">
        <v>7</v>
      </c>
      <c r="C100" s="23">
        <v>7</v>
      </c>
      <c r="D100" s="24"/>
      <c r="E100" s="106">
        <v>7</v>
      </c>
      <c r="F100" s="21"/>
      <c r="G100" s="21"/>
      <c r="H100" s="107"/>
      <c r="I100" s="23"/>
      <c r="J100" s="24"/>
      <c r="K100" s="106"/>
      <c r="L100" s="23"/>
      <c r="M100" s="21"/>
      <c r="N100" s="107"/>
      <c r="O100" s="23">
        <v>1</v>
      </c>
      <c r="P100" s="24"/>
      <c r="Q100" s="106">
        <v>1</v>
      </c>
      <c r="R100" s="21"/>
      <c r="S100" s="21"/>
      <c r="T100" s="107"/>
      <c r="U100" s="23">
        <v>1</v>
      </c>
      <c r="V100" s="24">
        <v>1</v>
      </c>
      <c r="W100" s="106">
        <v>2</v>
      </c>
      <c r="X100" s="135">
        <f>C100+F100+I100+L100+O100+R100+U100</f>
        <v>9</v>
      </c>
      <c r="Y100" s="135">
        <f>D100+G100+J100+M100+P100+S100+V100</f>
        <v>1</v>
      </c>
      <c r="Z100" s="137">
        <f t="shared" si="62"/>
        <v>10</v>
      </c>
    </row>
    <row r="101" spans="1:26" ht="13.8" thickBot="1" x14ac:dyDescent="0.3">
      <c r="A101" s="28" t="s">
        <v>17</v>
      </c>
      <c r="B101" s="29"/>
      <c r="C101" s="6">
        <f>SUBTOTAL(9,C97:C100)</f>
        <v>39</v>
      </c>
      <c r="D101" s="5">
        <f t="shared" ref="D101:W101" si="63">SUBTOTAL(9,D97:D100)</f>
        <v>12</v>
      </c>
      <c r="E101" s="4">
        <f t="shared" si="63"/>
        <v>51</v>
      </c>
      <c r="F101" s="6">
        <f t="shared" si="63"/>
        <v>5</v>
      </c>
      <c r="G101" s="5">
        <f t="shared" si="63"/>
        <v>2</v>
      </c>
      <c r="H101" s="4">
        <f t="shared" si="63"/>
        <v>7</v>
      </c>
      <c r="I101" s="6">
        <f t="shared" si="63"/>
        <v>0</v>
      </c>
      <c r="J101" s="5">
        <f t="shared" si="63"/>
        <v>0</v>
      </c>
      <c r="K101" s="4">
        <f t="shared" si="63"/>
        <v>0</v>
      </c>
      <c r="L101" s="6">
        <f t="shared" si="63"/>
        <v>3</v>
      </c>
      <c r="M101" s="5">
        <f t="shared" si="63"/>
        <v>1</v>
      </c>
      <c r="N101" s="4">
        <f t="shared" si="63"/>
        <v>4</v>
      </c>
      <c r="O101" s="6">
        <f t="shared" si="63"/>
        <v>2</v>
      </c>
      <c r="P101" s="5">
        <f t="shared" si="63"/>
        <v>0</v>
      </c>
      <c r="Q101" s="4">
        <f t="shared" si="63"/>
        <v>2</v>
      </c>
      <c r="R101" s="5">
        <f t="shared" si="63"/>
        <v>0</v>
      </c>
      <c r="S101" s="5">
        <f t="shared" si="63"/>
        <v>0</v>
      </c>
      <c r="T101" s="5">
        <f t="shared" si="63"/>
        <v>0</v>
      </c>
      <c r="U101" s="6">
        <f t="shared" si="63"/>
        <v>3</v>
      </c>
      <c r="V101" s="5">
        <f t="shared" si="63"/>
        <v>5</v>
      </c>
      <c r="W101" s="4">
        <f t="shared" si="63"/>
        <v>8</v>
      </c>
      <c r="X101" s="34">
        <f>C101+F101+I101+L101+O101+R101+U101</f>
        <v>52</v>
      </c>
      <c r="Y101" s="40">
        <f>D101+G101+J101+M101+P101+S101+V101</f>
        <v>20</v>
      </c>
      <c r="Z101" s="41">
        <f t="shared" si="62"/>
        <v>72</v>
      </c>
    </row>
    <row r="102" spans="1:26" ht="13.8" thickBot="1" x14ac:dyDescent="0.3">
      <c r="A102" s="21"/>
      <c r="B102" s="32"/>
      <c r="C102" s="35"/>
      <c r="D102" s="36"/>
      <c r="E102" s="74"/>
      <c r="F102" s="31"/>
      <c r="G102" s="31"/>
      <c r="H102" s="31"/>
      <c r="I102" s="35"/>
      <c r="J102" s="36"/>
      <c r="K102" s="74"/>
      <c r="L102" s="35"/>
      <c r="M102" s="31"/>
      <c r="N102" s="31"/>
      <c r="O102" s="35"/>
      <c r="P102" s="36"/>
      <c r="Q102" s="74"/>
      <c r="R102" s="31"/>
      <c r="S102" s="31"/>
      <c r="T102" s="31"/>
      <c r="U102" s="35"/>
      <c r="V102" s="36"/>
      <c r="W102" s="74"/>
      <c r="X102" s="75"/>
      <c r="Y102" s="75"/>
      <c r="Z102" s="76"/>
    </row>
    <row r="103" spans="1:26" ht="13.8" thickBot="1" x14ac:dyDescent="0.3">
      <c r="A103" s="77" t="s">
        <v>16</v>
      </c>
      <c r="B103" s="78"/>
      <c r="C103" s="77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80"/>
      <c r="Z103" s="81"/>
    </row>
    <row r="104" spans="1:26" x14ac:dyDescent="0.25">
      <c r="A104" s="31" t="s">
        <v>2</v>
      </c>
      <c r="B104" s="82">
        <v>7</v>
      </c>
      <c r="C104" s="31">
        <f>C76+C79+C86+C87+C91+C93+C101+C81</f>
        <v>235</v>
      </c>
      <c r="D104" s="31">
        <f>D76+D79+D86+D87+D91+D93+D101+D81</f>
        <v>46</v>
      </c>
      <c r="E104" s="25">
        <f>E76+E79+E86+E87+E91+E93+E101+E81</f>
        <v>281</v>
      </c>
      <c r="F104" s="31">
        <f>F76+F79+F86+F87+F91+F93+F101+F81</f>
        <v>20</v>
      </c>
      <c r="G104" s="31">
        <f>G76+G79+G86+G87+G91+G93+G101+G81</f>
        <v>3</v>
      </c>
      <c r="H104" s="25">
        <f>H76+H79+H86+H87+H91+H93+H101+H81</f>
        <v>23</v>
      </c>
      <c r="I104" s="31">
        <f>I76+I79+I86+I87+I91+I93+I101+I81</f>
        <v>0</v>
      </c>
      <c r="J104" s="31">
        <f>J76+J79+J86+J87+J91+J93+J101+J81</f>
        <v>0</v>
      </c>
      <c r="K104" s="25">
        <f>K76+K79+K86+K87+K91+K93+K101+K81</f>
        <v>0</v>
      </c>
      <c r="L104" s="31">
        <f>L76+L79+L86+L87+L91+L93+L101+L81</f>
        <v>4</v>
      </c>
      <c r="M104" s="31">
        <f>M76+M79+M86+M87+M91+M93+M101+M81</f>
        <v>1</v>
      </c>
      <c r="N104" s="25">
        <f>N76+N79+N86+N87+N91+N93+N101+N81</f>
        <v>5</v>
      </c>
      <c r="O104" s="31">
        <f>O76+O79+O86+O87+O91+O93+O101+O81</f>
        <v>5</v>
      </c>
      <c r="P104" s="31">
        <f>P76+P79+P86+P87+P91+P93+P101+P81</f>
        <v>0</v>
      </c>
      <c r="Q104" s="25">
        <f>Q76+Q79+Q86+Q87+Q91+Q93+Q101+Q81</f>
        <v>5</v>
      </c>
      <c r="R104" s="31">
        <f>R76+R79+R86+R87+R91+R93+R101+R81</f>
        <v>3</v>
      </c>
      <c r="S104" s="31">
        <f>S76+S79+S86+S87+S91+S93+S101+S81</f>
        <v>1</v>
      </c>
      <c r="T104" s="25">
        <f>T76+T79+T86+T87+T91+T93+T101+T81</f>
        <v>4</v>
      </c>
      <c r="U104" s="31">
        <f>U76+U79+U86+U87+U91+U93+U101+U81</f>
        <v>15</v>
      </c>
      <c r="V104" s="31">
        <f>V76+V79+V86+V87+V91+V93+V101+V81</f>
        <v>8</v>
      </c>
      <c r="W104" s="25">
        <f>W76+W79+W86+W87+W91+W93+W101+W81</f>
        <v>23</v>
      </c>
      <c r="X104" s="38">
        <f>X76+X79+X86+X87+X91+X93+X101+X81</f>
        <v>282</v>
      </c>
      <c r="Y104" s="38">
        <f>Y76+Y79+Y86+Y87+Y91+Y93+Y101+Y81</f>
        <v>59</v>
      </c>
      <c r="Z104" s="48">
        <f>Z76+Z79+Z86+Z87+Z91+Z93+Z101+Z81</f>
        <v>341</v>
      </c>
    </row>
    <row r="105" spans="1:26" s="175" customFormat="1" x14ac:dyDescent="0.25">
      <c r="A105" s="31" t="s">
        <v>100</v>
      </c>
      <c r="B105" s="82">
        <v>8</v>
      </c>
      <c r="C105" s="31">
        <f t="shared" ref="C105:H105" si="64">C80+C82</f>
        <v>28</v>
      </c>
      <c r="D105" s="31">
        <f t="shared" si="64"/>
        <v>15</v>
      </c>
      <c r="E105" s="25">
        <f t="shared" si="64"/>
        <v>43</v>
      </c>
      <c r="F105" s="31">
        <f t="shared" si="64"/>
        <v>3</v>
      </c>
      <c r="G105" s="31">
        <f t="shared" si="64"/>
        <v>1</v>
      </c>
      <c r="H105" s="37">
        <f t="shared" si="64"/>
        <v>4</v>
      </c>
      <c r="I105" s="35">
        <f>I80+I82</f>
        <v>0</v>
      </c>
      <c r="J105" s="36">
        <f t="shared" ref="J105:Z105" si="65">J80+J82</f>
        <v>0</v>
      </c>
      <c r="K105" s="25">
        <f t="shared" si="65"/>
        <v>0</v>
      </c>
      <c r="L105" s="35">
        <f t="shared" si="65"/>
        <v>0</v>
      </c>
      <c r="M105" s="31">
        <f t="shared" si="65"/>
        <v>0</v>
      </c>
      <c r="N105" s="37">
        <f t="shared" si="65"/>
        <v>0</v>
      </c>
      <c r="O105" s="35">
        <f t="shared" si="65"/>
        <v>2</v>
      </c>
      <c r="P105" s="36">
        <f t="shared" si="65"/>
        <v>0</v>
      </c>
      <c r="Q105" s="25">
        <f t="shared" si="65"/>
        <v>2</v>
      </c>
      <c r="R105" s="31">
        <f t="shared" si="65"/>
        <v>0</v>
      </c>
      <c r="S105" s="31">
        <f t="shared" si="65"/>
        <v>0</v>
      </c>
      <c r="T105" s="37">
        <f t="shared" si="65"/>
        <v>0</v>
      </c>
      <c r="U105" s="35">
        <f t="shared" si="65"/>
        <v>0</v>
      </c>
      <c r="V105" s="36">
        <f t="shared" si="65"/>
        <v>1</v>
      </c>
      <c r="W105" s="25">
        <f t="shared" si="65"/>
        <v>1</v>
      </c>
      <c r="X105" s="38">
        <f t="shared" si="65"/>
        <v>33</v>
      </c>
      <c r="Y105" s="38">
        <f t="shared" si="65"/>
        <v>17</v>
      </c>
      <c r="Z105" s="48">
        <f t="shared" si="65"/>
        <v>50</v>
      </c>
    </row>
    <row r="106" spans="1:26" ht="13.8" thickBot="1" x14ac:dyDescent="0.3">
      <c r="A106" s="31" t="s">
        <v>1</v>
      </c>
      <c r="B106" s="68">
        <v>17</v>
      </c>
      <c r="C106" s="31">
        <f>C83+C88+C94</f>
        <v>17</v>
      </c>
      <c r="D106" s="31">
        <f>D83+D88+D94</f>
        <v>5</v>
      </c>
      <c r="E106" s="25">
        <f>E83+E88+E94</f>
        <v>22</v>
      </c>
      <c r="F106" s="31">
        <f>F83+F88+F94</f>
        <v>6</v>
      </c>
      <c r="G106" s="31">
        <f>G83+G88+G94</f>
        <v>1</v>
      </c>
      <c r="H106" s="25">
        <f>H83+H88+H94</f>
        <v>7</v>
      </c>
      <c r="I106" s="35">
        <f>I83+I88+I94</f>
        <v>0</v>
      </c>
      <c r="J106" s="36">
        <f>J83+J88+J94</f>
        <v>0</v>
      </c>
      <c r="K106" s="25">
        <f>K83+K88+K94</f>
        <v>0</v>
      </c>
      <c r="L106" s="35">
        <f>L83+L88+L94</f>
        <v>0</v>
      </c>
      <c r="M106" s="31">
        <f>M83+M88+M94</f>
        <v>0</v>
      </c>
      <c r="N106" s="37">
        <f>N83+N88+N94</f>
        <v>0</v>
      </c>
      <c r="O106" s="35">
        <f>O83+O88+O94</f>
        <v>0</v>
      </c>
      <c r="P106" s="36">
        <f>P83+P88+P94</f>
        <v>0</v>
      </c>
      <c r="Q106" s="25">
        <f>Q83+Q88+Q94</f>
        <v>0</v>
      </c>
      <c r="R106" s="31">
        <f>R83+R88+R94</f>
        <v>0</v>
      </c>
      <c r="S106" s="31">
        <f>S83+S88+S94</f>
        <v>0</v>
      </c>
      <c r="T106" s="37">
        <f>T83+T88+T94</f>
        <v>0</v>
      </c>
      <c r="U106" s="35">
        <f>U83+U88+U94</f>
        <v>0</v>
      </c>
      <c r="V106" s="36">
        <f>V83+V88+V94</f>
        <v>0</v>
      </c>
      <c r="W106" s="25">
        <f>W83+W88+W94</f>
        <v>0</v>
      </c>
      <c r="X106" s="38">
        <f>X83+X88+X94</f>
        <v>23</v>
      </c>
      <c r="Y106" s="38">
        <f>Y83+Y88+Y94</f>
        <v>6</v>
      </c>
      <c r="Z106" s="48">
        <f>Z83+Z88+Z94</f>
        <v>29</v>
      </c>
    </row>
    <row r="107" spans="1:26" ht="13.8" thickBot="1" x14ac:dyDescent="0.3">
      <c r="A107" s="83" t="s">
        <v>0</v>
      </c>
      <c r="B107" s="84"/>
      <c r="C107" s="85">
        <f>SUM(C104:C106)</f>
        <v>280</v>
      </c>
      <c r="D107" s="85">
        <f t="shared" ref="D107:Z107" si="66">SUM(D104:D106)</f>
        <v>66</v>
      </c>
      <c r="E107" s="86">
        <f t="shared" si="66"/>
        <v>346</v>
      </c>
      <c r="F107" s="85">
        <f t="shared" si="66"/>
        <v>29</v>
      </c>
      <c r="G107" s="85">
        <f t="shared" si="66"/>
        <v>5</v>
      </c>
      <c r="H107" s="86">
        <f t="shared" si="66"/>
        <v>34</v>
      </c>
      <c r="I107" s="85">
        <f t="shared" si="66"/>
        <v>0</v>
      </c>
      <c r="J107" s="85">
        <f t="shared" si="66"/>
        <v>0</v>
      </c>
      <c r="K107" s="86">
        <f t="shared" si="66"/>
        <v>0</v>
      </c>
      <c r="L107" s="85">
        <f t="shared" si="66"/>
        <v>4</v>
      </c>
      <c r="M107" s="85">
        <f t="shared" si="66"/>
        <v>1</v>
      </c>
      <c r="N107" s="86">
        <f t="shared" si="66"/>
        <v>5</v>
      </c>
      <c r="O107" s="85">
        <f t="shared" si="66"/>
        <v>7</v>
      </c>
      <c r="P107" s="85">
        <f t="shared" si="66"/>
        <v>0</v>
      </c>
      <c r="Q107" s="86">
        <f t="shared" si="66"/>
        <v>7</v>
      </c>
      <c r="R107" s="85">
        <f t="shared" si="66"/>
        <v>3</v>
      </c>
      <c r="S107" s="85">
        <f t="shared" si="66"/>
        <v>1</v>
      </c>
      <c r="T107" s="86">
        <f t="shared" si="66"/>
        <v>4</v>
      </c>
      <c r="U107" s="85">
        <f t="shared" si="66"/>
        <v>15</v>
      </c>
      <c r="V107" s="85">
        <f t="shared" si="66"/>
        <v>9</v>
      </c>
      <c r="W107" s="86">
        <f t="shared" si="66"/>
        <v>24</v>
      </c>
      <c r="X107" s="87">
        <f t="shared" si="66"/>
        <v>338</v>
      </c>
      <c r="Y107" s="85">
        <f t="shared" si="66"/>
        <v>82</v>
      </c>
      <c r="Z107" s="150">
        <f t="shared" si="66"/>
        <v>420</v>
      </c>
    </row>
    <row r="108" spans="1:26" ht="13.8" thickBot="1" x14ac:dyDescent="0.3">
      <c r="A108" s="28"/>
      <c r="B108" s="29"/>
      <c r="C108" s="61"/>
      <c r="D108" s="61"/>
      <c r="E108" s="61"/>
      <c r="F108" s="28"/>
      <c r="G108" s="61"/>
      <c r="H108" s="61"/>
      <c r="I108" s="28"/>
      <c r="J108" s="61"/>
      <c r="K108" s="61"/>
      <c r="L108" s="28"/>
      <c r="M108" s="61"/>
      <c r="N108" s="61"/>
      <c r="O108" s="28"/>
      <c r="P108" s="61"/>
      <c r="Q108" s="61"/>
      <c r="R108" s="28"/>
      <c r="S108" s="61"/>
      <c r="T108" s="61"/>
      <c r="U108" s="28"/>
      <c r="V108" s="61"/>
      <c r="W108" s="61"/>
      <c r="X108" s="61"/>
      <c r="Y108" s="61"/>
      <c r="Z108" s="61"/>
    </row>
    <row r="109" spans="1:26" ht="13.8" thickBot="1" x14ac:dyDescent="0.3">
      <c r="A109" s="88" t="s">
        <v>15</v>
      </c>
      <c r="B109" s="89"/>
      <c r="C109" s="88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1"/>
    </row>
    <row r="110" spans="1:26" x14ac:dyDescent="0.25">
      <c r="A110" s="21"/>
      <c r="B110" s="32"/>
      <c r="C110" s="23"/>
      <c r="D110" s="24"/>
      <c r="E110" s="144"/>
      <c r="F110" s="21"/>
      <c r="G110" s="21"/>
      <c r="H110" s="21"/>
      <c r="I110" s="23"/>
      <c r="J110" s="24"/>
      <c r="K110" s="144"/>
      <c r="L110" s="23"/>
      <c r="M110" s="21"/>
      <c r="N110" s="21"/>
      <c r="O110" s="23"/>
      <c r="P110" s="24"/>
      <c r="Q110" s="144"/>
      <c r="R110" s="21"/>
      <c r="S110" s="21"/>
      <c r="T110" s="21"/>
      <c r="U110" s="23"/>
      <c r="V110" s="24"/>
      <c r="W110" s="144"/>
      <c r="X110" s="177"/>
      <c r="Y110" s="177"/>
      <c r="Z110" s="178"/>
    </row>
    <row r="111" spans="1:26" x14ac:dyDescent="0.25">
      <c r="A111" s="21" t="s">
        <v>73</v>
      </c>
      <c r="B111" s="22">
        <v>7</v>
      </c>
      <c r="C111" s="23">
        <v>1</v>
      </c>
      <c r="D111" s="24"/>
      <c r="E111" s="106">
        <v>1</v>
      </c>
      <c r="F111" s="21"/>
      <c r="G111" s="21"/>
      <c r="H111" s="107"/>
      <c r="I111" s="23"/>
      <c r="J111" s="24"/>
      <c r="K111" s="106"/>
      <c r="L111" s="23">
        <v>2</v>
      </c>
      <c r="M111" s="21"/>
      <c r="N111" s="107">
        <v>2</v>
      </c>
      <c r="O111" s="23"/>
      <c r="P111" s="24"/>
      <c r="Q111" s="106"/>
      <c r="R111" s="21">
        <v>4</v>
      </c>
      <c r="S111" s="21">
        <v>3</v>
      </c>
      <c r="T111" s="107">
        <v>7</v>
      </c>
      <c r="U111" s="23">
        <v>1</v>
      </c>
      <c r="V111" s="24"/>
      <c r="W111" s="106">
        <v>1</v>
      </c>
      <c r="X111" s="135">
        <f>C111+F111+I111+L111+O111+R111+U111</f>
        <v>8</v>
      </c>
      <c r="Y111" s="135">
        <f>D111+G111+J111+M111+P111+S111+V111</f>
        <v>3</v>
      </c>
      <c r="Z111" s="137">
        <f t="shared" ref="Z111:Z112" si="67">X111+Y111</f>
        <v>11</v>
      </c>
    </row>
    <row r="112" spans="1:26" x14ac:dyDescent="0.25">
      <c r="A112" s="21" t="s">
        <v>74</v>
      </c>
      <c r="B112" s="22">
        <v>17</v>
      </c>
      <c r="C112" s="23"/>
      <c r="D112" s="24">
        <v>4</v>
      </c>
      <c r="E112" s="106">
        <v>4</v>
      </c>
      <c r="F112" s="21"/>
      <c r="G112" s="21"/>
      <c r="H112" s="107"/>
      <c r="I112" s="23"/>
      <c r="J112" s="24"/>
      <c r="K112" s="106"/>
      <c r="L112" s="23"/>
      <c r="M112" s="21"/>
      <c r="N112" s="107"/>
      <c r="O112" s="23"/>
      <c r="P112" s="24"/>
      <c r="Q112" s="106"/>
      <c r="R112" s="21"/>
      <c r="S112" s="21">
        <v>1</v>
      </c>
      <c r="T112" s="107">
        <v>1</v>
      </c>
      <c r="U112" s="23"/>
      <c r="V112" s="24"/>
      <c r="W112" s="106"/>
      <c r="X112" s="135">
        <f>C112+F112+I112+L112+O112+R112+U112</f>
        <v>0</v>
      </c>
      <c r="Y112" s="135">
        <f>D112+G112+J112+M112+P112+S112+V112</f>
        <v>5</v>
      </c>
      <c r="Z112" s="137">
        <f t="shared" si="67"/>
        <v>5</v>
      </c>
    </row>
    <row r="113" spans="1:26" ht="13.8" thickBot="1" x14ac:dyDescent="0.3">
      <c r="A113" s="21" t="s">
        <v>80</v>
      </c>
      <c r="B113" s="22">
        <v>7</v>
      </c>
      <c r="C113" s="23">
        <v>1</v>
      </c>
      <c r="D113" s="24">
        <v>1</v>
      </c>
      <c r="E113" s="106">
        <v>2</v>
      </c>
      <c r="F113" s="21"/>
      <c r="G113" s="21"/>
      <c r="H113" s="107"/>
      <c r="I113" s="23"/>
      <c r="J113" s="24"/>
      <c r="K113" s="106"/>
      <c r="L113" s="23"/>
      <c r="M113" s="21"/>
      <c r="N113" s="107"/>
      <c r="O113" s="23"/>
      <c r="P113" s="24"/>
      <c r="Q113" s="106"/>
      <c r="R113" s="21">
        <v>1</v>
      </c>
      <c r="S113" s="21"/>
      <c r="T113" s="107">
        <v>1</v>
      </c>
      <c r="U113" s="23"/>
      <c r="V113" s="24"/>
      <c r="W113" s="106"/>
      <c r="X113" s="135">
        <f>C113+F113+I113+L113+O113+R113+U113</f>
        <v>2</v>
      </c>
      <c r="Y113" s="135">
        <f>D113+G113+J113+M113+P113+S113+V113</f>
        <v>1</v>
      </c>
      <c r="Z113" s="137">
        <f t="shared" ref="Z113" si="68">X113+Y113</f>
        <v>3</v>
      </c>
    </row>
    <row r="114" spans="1:26" ht="13.8" thickBot="1" x14ac:dyDescent="0.3">
      <c r="A114" s="33" t="s">
        <v>14</v>
      </c>
      <c r="B114" s="29"/>
      <c r="C114" s="6">
        <f>SUBTOTAL(9,C111:C113)</f>
        <v>2</v>
      </c>
      <c r="D114" s="5">
        <f t="shared" ref="D114:Z114" si="69">SUBTOTAL(9,D111:D113)</f>
        <v>5</v>
      </c>
      <c r="E114" s="4">
        <f t="shared" si="69"/>
        <v>7</v>
      </c>
      <c r="F114" s="6">
        <f t="shared" si="69"/>
        <v>0</v>
      </c>
      <c r="G114" s="5">
        <f t="shared" si="69"/>
        <v>0</v>
      </c>
      <c r="H114" s="4">
        <f t="shared" si="69"/>
        <v>0</v>
      </c>
      <c r="I114" s="6">
        <f t="shared" si="69"/>
        <v>0</v>
      </c>
      <c r="J114" s="5">
        <f t="shared" si="69"/>
        <v>0</v>
      </c>
      <c r="K114" s="4">
        <f t="shared" si="69"/>
        <v>0</v>
      </c>
      <c r="L114" s="6">
        <f t="shared" si="69"/>
        <v>2</v>
      </c>
      <c r="M114" s="5">
        <f t="shared" si="69"/>
        <v>0</v>
      </c>
      <c r="N114" s="4">
        <f t="shared" si="69"/>
        <v>2</v>
      </c>
      <c r="O114" s="6">
        <f t="shared" si="69"/>
        <v>0</v>
      </c>
      <c r="P114" s="5">
        <f t="shared" si="69"/>
        <v>0</v>
      </c>
      <c r="Q114" s="4">
        <f t="shared" si="69"/>
        <v>0</v>
      </c>
      <c r="R114" s="6">
        <f t="shared" si="69"/>
        <v>5</v>
      </c>
      <c r="S114" s="5">
        <f t="shared" si="69"/>
        <v>4</v>
      </c>
      <c r="T114" s="4">
        <f t="shared" si="69"/>
        <v>9</v>
      </c>
      <c r="U114" s="6">
        <f t="shared" si="69"/>
        <v>1</v>
      </c>
      <c r="V114" s="5">
        <f t="shared" si="69"/>
        <v>0</v>
      </c>
      <c r="W114" s="4">
        <f t="shared" si="69"/>
        <v>1</v>
      </c>
      <c r="X114" s="34">
        <f t="shared" si="69"/>
        <v>10</v>
      </c>
      <c r="Y114" s="40">
        <f t="shared" si="69"/>
        <v>9</v>
      </c>
      <c r="Z114" s="41">
        <f t="shared" si="69"/>
        <v>19</v>
      </c>
    </row>
    <row r="115" spans="1:26" x14ac:dyDescent="0.25">
      <c r="A115" s="36"/>
      <c r="B115" s="39"/>
      <c r="C115" s="35"/>
      <c r="D115" s="36"/>
      <c r="E115" s="74"/>
      <c r="F115" s="36"/>
      <c r="G115" s="36"/>
      <c r="H115" s="36"/>
      <c r="I115" s="35"/>
      <c r="J115" s="36"/>
      <c r="K115" s="74"/>
      <c r="L115" s="35"/>
      <c r="M115" s="36"/>
      <c r="N115" s="36"/>
      <c r="O115" s="35"/>
      <c r="P115" s="36"/>
      <c r="Q115" s="74"/>
      <c r="R115" s="36"/>
      <c r="S115" s="36"/>
      <c r="T115" s="36"/>
      <c r="U115" s="35"/>
      <c r="V115" s="36"/>
      <c r="W115" s="74"/>
      <c r="X115" s="149"/>
      <c r="Y115" s="149"/>
      <c r="Z115" s="76"/>
    </row>
    <row r="116" spans="1:26" x14ac:dyDescent="0.25">
      <c r="A116" s="24" t="s">
        <v>78</v>
      </c>
      <c r="B116" s="143">
        <v>17</v>
      </c>
      <c r="C116" s="23">
        <v>1</v>
      </c>
      <c r="D116" s="24">
        <v>1</v>
      </c>
      <c r="E116" s="106">
        <v>2</v>
      </c>
      <c r="F116" s="24"/>
      <c r="G116" s="24">
        <v>1</v>
      </c>
      <c r="H116" s="146">
        <v>1</v>
      </c>
      <c r="I116" s="23"/>
      <c r="J116" s="24"/>
      <c r="K116" s="106"/>
      <c r="L116" s="23"/>
      <c r="M116" s="24"/>
      <c r="N116" s="146"/>
      <c r="O116" s="23"/>
      <c r="P116" s="24"/>
      <c r="Q116" s="106"/>
      <c r="R116" s="24">
        <v>1</v>
      </c>
      <c r="S116" s="24">
        <v>3</v>
      </c>
      <c r="T116" s="146">
        <v>4</v>
      </c>
      <c r="U116" s="23"/>
      <c r="V116" s="24"/>
      <c r="W116" s="106"/>
      <c r="X116" s="147">
        <f>C116+F116+I116+L116+O116+R116+U116</f>
        <v>2</v>
      </c>
      <c r="Y116" s="147">
        <f>D116+G116+J116+M116+P116+S116+V116</f>
        <v>5</v>
      </c>
      <c r="Z116" s="137">
        <f>E116+H116+K116+N116+Q116+T116+W116</f>
        <v>7</v>
      </c>
    </row>
    <row r="117" spans="1:26" x14ac:dyDescent="0.25">
      <c r="A117" s="24"/>
      <c r="B117" s="143">
        <v>7</v>
      </c>
      <c r="C117" s="23">
        <v>1</v>
      </c>
      <c r="D117" s="24">
        <v>13</v>
      </c>
      <c r="E117" s="106">
        <v>14</v>
      </c>
      <c r="F117" s="24"/>
      <c r="G117" s="24"/>
      <c r="H117" s="146"/>
      <c r="I117" s="23"/>
      <c r="J117" s="24"/>
      <c r="K117" s="106"/>
      <c r="L117" s="23">
        <v>1</v>
      </c>
      <c r="M117" s="24">
        <v>3</v>
      </c>
      <c r="N117" s="146">
        <v>4</v>
      </c>
      <c r="O117" s="23"/>
      <c r="P117" s="24"/>
      <c r="Q117" s="106"/>
      <c r="R117" s="24">
        <v>1</v>
      </c>
      <c r="S117" s="24">
        <v>2</v>
      </c>
      <c r="T117" s="146">
        <v>3</v>
      </c>
      <c r="U117" s="23">
        <v>1</v>
      </c>
      <c r="V117" s="24">
        <v>2</v>
      </c>
      <c r="W117" s="106">
        <v>3</v>
      </c>
      <c r="X117" s="147">
        <f>C117+F117+I117+L117+O117+R117+U117</f>
        <v>4</v>
      </c>
      <c r="Y117" s="147">
        <f>D117+G117+J117+M117+P117+S117+V117</f>
        <v>20</v>
      </c>
      <c r="Z117" s="137">
        <f>E117+H117+K117+N117+Q117+T117+W117</f>
        <v>24</v>
      </c>
    </row>
    <row r="118" spans="1:26" x14ac:dyDescent="0.25">
      <c r="A118" s="21" t="s">
        <v>98</v>
      </c>
      <c r="B118" s="22">
        <v>7</v>
      </c>
      <c r="C118" s="23"/>
      <c r="D118" s="24"/>
      <c r="E118" s="106"/>
      <c r="F118" s="21"/>
      <c r="G118" s="21"/>
      <c r="H118" s="107"/>
      <c r="I118" s="23"/>
      <c r="J118" s="24"/>
      <c r="K118" s="106"/>
      <c r="L118" s="23"/>
      <c r="M118" s="21"/>
      <c r="N118" s="107"/>
      <c r="O118" s="23"/>
      <c r="P118" s="24"/>
      <c r="Q118" s="106"/>
      <c r="R118" s="21"/>
      <c r="S118" s="21">
        <v>1</v>
      </c>
      <c r="T118" s="107">
        <v>1</v>
      </c>
      <c r="U118" s="23"/>
      <c r="V118" s="24"/>
      <c r="W118" s="106"/>
      <c r="X118" s="135">
        <f>C118+F118+I118+L118+O118+R118+U118</f>
        <v>0</v>
      </c>
      <c r="Y118" s="135">
        <f>D118+G118+J118+M118+P118+S118+V118</f>
        <v>1</v>
      </c>
      <c r="Z118" s="137">
        <f>E118+H118+K118+N118+Q118+T118+W118</f>
        <v>1</v>
      </c>
    </row>
    <row r="119" spans="1:26" x14ac:dyDescent="0.25">
      <c r="A119" s="24" t="s">
        <v>79</v>
      </c>
      <c r="B119" s="143">
        <v>7</v>
      </c>
      <c r="C119" s="23">
        <v>2</v>
      </c>
      <c r="D119" s="24">
        <v>3</v>
      </c>
      <c r="E119" s="106">
        <v>5</v>
      </c>
      <c r="F119" s="24"/>
      <c r="G119" s="24"/>
      <c r="H119" s="146"/>
      <c r="I119" s="23"/>
      <c r="J119" s="24"/>
      <c r="K119" s="106"/>
      <c r="L119" s="23"/>
      <c r="M119" s="24">
        <v>1</v>
      </c>
      <c r="N119" s="146">
        <v>1</v>
      </c>
      <c r="O119" s="23"/>
      <c r="P119" s="24">
        <v>1</v>
      </c>
      <c r="Q119" s="106">
        <v>1</v>
      </c>
      <c r="R119" s="24"/>
      <c r="S119" s="24">
        <v>2</v>
      </c>
      <c r="T119" s="146">
        <v>2</v>
      </c>
      <c r="U119" s="23"/>
      <c r="V119" s="24">
        <v>1</v>
      </c>
      <c r="W119" s="106">
        <v>1</v>
      </c>
      <c r="X119" s="147">
        <f>C119+F119+I119+L119+O119+R119+U119</f>
        <v>2</v>
      </c>
      <c r="Y119" s="147">
        <f>D119+G119+J119+M119+P119+S119+V119</f>
        <v>8</v>
      </c>
      <c r="Z119" s="137">
        <f>E119+H119+K119+N119+Q119+T119+W119</f>
        <v>10</v>
      </c>
    </row>
    <row r="120" spans="1:26" ht="13.8" thickBot="1" x14ac:dyDescent="0.3">
      <c r="A120" s="24" t="s">
        <v>81</v>
      </c>
      <c r="B120" s="143">
        <v>7</v>
      </c>
      <c r="C120" s="23">
        <v>1</v>
      </c>
      <c r="D120" s="24">
        <v>3</v>
      </c>
      <c r="E120" s="106">
        <v>4</v>
      </c>
      <c r="F120" s="24"/>
      <c r="G120" s="24"/>
      <c r="H120" s="146"/>
      <c r="I120" s="23"/>
      <c r="J120" s="24"/>
      <c r="K120" s="106"/>
      <c r="L120" s="23"/>
      <c r="M120" s="24"/>
      <c r="N120" s="146"/>
      <c r="O120" s="23"/>
      <c r="P120" s="24"/>
      <c r="Q120" s="106"/>
      <c r="R120" s="24"/>
      <c r="S120" s="24">
        <v>1</v>
      </c>
      <c r="T120" s="146">
        <v>1</v>
      </c>
      <c r="U120" s="23"/>
      <c r="V120" s="24">
        <v>1</v>
      </c>
      <c r="W120" s="106">
        <v>1</v>
      </c>
      <c r="X120" s="147">
        <f>C120+F120+I120+L120+O120+R120+U120</f>
        <v>1</v>
      </c>
      <c r="Y120" s="147">
        <f>D120+G120+J120+M120+P120+S120+V120</f>
        <v>5</v>
      </c>
      <c r="Z120" s="137">
        <f>E120+H120+K120+N120+Q120+T120+W120</f>
        <v>6</v>
      </c>
    </row>
    <row r="121" spans="1:26" ht="13.8" thickBot="1" x14ac:dyDescent="0.3">
      <c r="A121" s="28" t="s">
        <v>13</v>
      </c>
      <c r="B121" s="29"/>
      <c r="C121" s="6">
        <f>SUBTOTAL(9,C116:C120)</f>
        <v>5</v>
      </c>
      <c r="D121" s="5">
        <f>SUBTOTAL(9,D116:D120)</f>
        <v>20</v>
      </c>
      <c r="E121" s="4">
        <f>SUBTOTAL(9,E116:E120)</f>
        <v>25</v>
      </c>
      <c r="F121" s="5">
        <f>SUBTOTAL(9,F116:F120)</f>
        <v>0</v>
      </c>
      <c r="G121" s="5">
        <f>SUBTOTAL(9,G116:G120)</f>
        <v>1</v>
      </c>
      <c r="H121" s="4">
        <f>SUBTOTAL(9,H116:H120)</f>
        <v>1</v>
      </c>
      <c r="I121" s="5">
        <f>SUBTOTAL(9,I116:I120)</f>
        <v>0</v>
      </c>
      <c r="J121" s="5">
        <f>SUBTOTAL(9,J116:J120)</f>
        <v>0</v>
      </c>
      <c r="K121" s="4">
        <f>SUBTOTAL(9,K116:K120)</f>
        <v>0</v>
      </c>
      <c r="L121" s="5">
        <f>SUBTOTAL(9,L116:L120)</f>
        <v>1</v>
      </c>
      <c r="M121" s="5">
        <f>SUBTOTAL(9,M116:M120)</f>
        <v>4</v>
      </c>
      <c r="N121" s="4">
        <f>SUBTOTAL(9,N116:N120)</f>
        <v>5</v>
      </c>
      <c r="O121" s="5">
        <f>SUBTOTAL(9,O116:O120)</f>
        <v>0</v>
      </c>
      <c r="P121" s="5">
        <f>SUBTOTAL(9,P116:P120)</f>
        <v>1</v>
      </c>
      <c r="Q121" s="4">
        <f>SUBTOTAL(9,Q116:Q120)</f>
        <v>1</v>
      </c>
      <c r="R121" s="5">
        <f>SUBTOTAL(9,R116:R120)</f>
        <v>2</v>
      </c>
      <c r="S121" s="5">
        <f>SUBTOTAL(9,S116:S120)</f>
        <v>9</v>
      </c>
      <c r="T121" s="4">
        <f>SUBTOTAL(9,T116:T120)</f>
        <v>11</v>
      </c>
      <c r="U121" s="5">
        <f>SUBTOTAL(9,U116:U120)</f>
        <v>1</v>
      </c>
      <c r="V121" s="5">
        <f>SUBTOTAL(9,V116:V120)</f>
        <v>4</v>
      </c>
      <c r="W121" s="4">
        <f>SUBTOTAL(9,W116:W120)</f>
        <v>5</v>
      </c>
      <c r="X121" s="5">
        <f>SUBTOTAL(9,X116:X120)</f>
        <v>9</v>
      </c>
      <c r="Y121" s="5">
        <f>SUBTOTAL(9,Y116:Y120)</f>
        <v>39</v>
      </c>
      <c r="Z121" s="4">
        <f>SUBTOTAL(9,Z116:Z120)</f>
        <v>48</v>
      </c>
    </row>
    <row r="122" spans="1:26" x14ac:dyDescent="0.25">
      <c r="A122" s="36"/>
      <c r="B122" s="39"/>
      <c r="C122" s="35"/>
      <c r="D122" s="36"/>
      <c r="E122" s="74"/>
      <c r="F122" s="36"/>
      <c r="G122" s="36"/>
      <c r="H122" s="36"/>
      <c r="I122" s="35"/>
      <c r="J122" s="36"/>
      <c r="K122" s="74"/>
      <c r="L122" s="35"/>
      <c r="M122" s="36"/>
      <c r="N122" s="36"/>
      <c r="O122" s="35"/>
      <c r="P122" s="36"/>
      <c r="Q122" s="74"/>
      <c r="R122" s="36"/>
      <c r="S122" s="36"/>
      <c r="T122" s="36"/>
      <c r="U122" s="35"/>
      <c r="V122" s="36"/>
      <c r="W122" s="74"/>
      <c r="X122" s="149"/>
      <c r="Y122" s="149"/>
      <c r="Z122" s="76"/>
    </row>
    <row r="123" spans="1:26" s="148" customFormat="1" x14ac:dyDescent="0.25">
      <c r="A123" s="24" t="s">
        <v>76</v>
      </c>
      <c r="B123" s="143">
        <v>17</v>
      </c>
      <c r="C123" s="23"/>
      <c r="D123" s="24">
        <v>3</v>
      </c>
      <c r="E123" s="106">
        <v>3</v>
      </c>
      <c r="F123" s="24"/>
      <c r="G123" s="24"/>
      <c r="H123" s="106"/>
      <c r="I123" s="23"/>
      <c r="J123" s="24"/>
      <c r="K123" s="106"/>
      <c r="L123" s="23"/>
      <c r="M123" s="24">
        <v>1</v>
      </c>
      <c r="N123" s="106">
        <v>1</v>
      </c>
      <c r="O123" s="23"/>
      <c r="P123" s="24"/>
      <c r="Q123" s="106"/>
      <c r="R123" s="24">
        <v>1</v>
      </c>
      <c r="S123" s="24"/>
      <c r="T123" s="146">
        <v>1</v>
      </c>
      <c r="U123" s="23"/>
      <c r="V123" s="24"/>
      <c r="W123" s="106"/>
      <c r="X123" s="135">
        <f>C123+F123+I123+L123+O123+R123+U123</f>
        <v>1</v>
      </c>
      <c r="Y123" s="135">
        <f>D123+G123+J123+M123+P123+S123+V123</f>
        <v>4</v>
      </c>
      <c r="Z123" s="137">
        <f>E123+H123+K123+N123+Q123+T123+W123</f>
        <v>5</v>
      </c>
    </row>
    <row r="124" spans="1:26" ht="13.8" thickBot="1" x14ac:dyDescent="0.3">
      <c r="A124" s="24" t="s">
        <v>77</v>
      </c>
      <c r="B124" s="143">
        <v>7</v>
      </c>
      <c r="C124" s="23">
        <v>2</v>
      </c>
      <c r="D124" s="24">
        <v>3</v>
      </c>
      <c r="E124" s="106">
        <v>5</v>
      </c>
      <c r="F124" s="21"/>
      <c r="G124" s="21"/>
      <c r="H124" s="107"/>
      <c r="I124" s="23"/>
      <c r="J124" s="24"/>
      <c r="K124" s="106"/>
      <c r="L124" s="23"/>
      <c r="M124" s="21"/>
      <c r="N124" s="107"/>
      <c r="O124" s="23"/>
      <c r="P124" s="24"/>
      <c r="Q124" s="106"/>
      <c r="R124" s="21"/>
      <c r="S124" s="21"/>
      <c r="T124" s="107"/>
      <c r="U124" s="23"/>
      <c r="V124" s="24"/>
      <c r="W124" s="106"/>
      <c r="X124" s="135">
        <f>C124+F124+I124+L124+O124+R124+U124</f>
        <v>2</v>
      </c>
      <c r="Y124" s="135">
        <f>D124+G124+J124+M124+P124+S124+V124</f>
        <v>3</v>
      </c>
      <c r="Z124" s="137">
        <f>E124+H124+K124+N124+Q124+T124+W124</f>
        <v>5</v>
      </c>
    </row>
    <row r="125" spans="1:26" ht="13.8" thickBot="1" x14ac:dyDescent="0.3">
      <c r="A125" s="28" t="s">
        <v>12</v>
      </c>
      <c r="B125" s="29"/>
      <c r="C125" s="6">
        <f>SUBTOTAL(9,C123:C124)</f>
        <v>2</v>
      </c>
      <c r="D125" s="5">
        <f>SUBTOTAL(9,D123:D124)</f>
        <v>6</v>
      </c>
      <c r="E125" s="4">
        <f>SUBTOTAL(9,E123:E124)</f>
        <v>8</v>
      </c>
      <c r="F125" s="5">
        <f>SUBTOTAL(9,F123:F124)</f>
        <v>0</v>
      </c>
      <c r="G125" s="5">
        <f>SUBTOTAL(9,G123:G124)</f>
        <v>0</v>
      </c>
      <c r="H125" s="5">
        <f>SUBTOTAL(9,H123:H124)</f>
        <v>0</v>
      </c>
      <c r="I125" s="6">
        <f>SUBTOTAL(9,I123:I124)</f>
        <v>0</v>
      </c>
      <c r="J125" s="5">
        <f>SUBTOTAL(9,J123:J124)</f>
        <v>0</v>
      </c>
      <c r="K125" s="4">
        <f>SUBTOTAL(9,K123:K124)</f>
        <v>0</v>
      </c>
      <c r="L125" s="6">
        <f>SUBTOTAL(9,L123:L124)</f>
        <v>0</v>
      </c>
      <c r="M125" s="5">
        <f>SUBTOTAL(9,M123:M124)</f>
        <v>1</v>
      </c>
      <c r="N125" s="5">
        <f>SUBTOTAL(9,N123:N124)</f>
        <v>1</v>
      </c>
      <c r="O125" s="6">
        <f>SUBTOTAL(9,O123:O124)</f>
        <v>0</v>
      </c>
      <c r="P125" s="5">
        <f>SUBTOTAL(9,P123:P124)</f>
        <v>0</v>
      </c>
      <c r="Q125" s="4">
        <f>SUBTOTAL(9,Q123:Q124)</f>
        <v>0</v>
      </c>
      <c r="R125" s="5">
        <f>SUBTOTAL(9,R123:R124)</f>
        <v>1</v>
      </c>
      <c r="S125" s="5">
        <f>SUBTOTAL(9,S123:S124)</f>
        <v>0</v>
      </c>
      <c r="T125" s="5">
        <f>SUBTOTAL(9,T123:T124)</f>
        <v>1</v>
      </c>
      <c r="U125" s="6">
        <f>SUBTOTAL(9,U123:U124)</f>
        <v>0</v>
      </c>
      <c r="V125" s="5">
        <f>SUBTOTAL(9,V123:V124)</f>
        <v>0</v>
      </c>
      <c r="W125" s="4">
        <f>SUBTOTAL(9,W123:W124)</f>
        <v>0</v>
      </c>
      <c r="X125" s="40">
        <f>SUBTOTAL(9,X123:X124)</f>
        <v>3</v>
      </c>
      <c r="Y125" s="40">
        <f>SUBTOTAL(9,Y123:Y124)</f>
        <v>7</v>
      </c>
      <c r="Z125" s="41">
        <f>SUBTOTAL(9,Z123:Z124)</f>
        <v>10</v>
      </c>
    </row>
    <row r="126" spans="1:26" x14ac:dyDescent="0.25">
      <c r="A126" s="36"/>
      <c r="B126" s="39"/>
      <c r="C126" s="35"/>
      <c r="D126" s="36"/>
      <c r="E126" s="74"/>
      <c r="F126" s="36"/>
      <c r="G126" s="36"/>
      <c r="H126" s="36"/>
      <c r="I126" s="35"/>
      <c r="J126" s="36"/>
      <c r="K126" s="74"/>
      <c r="L126" s="35"/>
      <c r="M126" s="36"/>
      <c r="N126" s="36"/>
      <c r="O126" s="35"/>
      <c r="P126" s="36"/>
      <c r="Q126" s="74"/>
      <c r="R126" s="36"/>
      <c r="S126" s="36"/>
      <c r="T126" s="36"/>
      <c r="U126" s="35"/>
      <c r="V126" s="36"/>
      <c r="W126" s="74"/>
      <c r="X126" s="149"/>
      <c r="Y126" s="149"/>
      <c r="Z126" s="76"/>
    </row>
    <row r="127" spans="1:26" x14ac:dyDescent="0.25">
      <c r="A127" s="24" t="s">
        <v>75</v>
      </c>
      <c r="B127" s="143">
        <v>17</v>
      </c>
      <c r="C127" s="23"/>
      <c r="D127" s="24">
        <v>1</v>
      </c>
      <c r="E127" s="106">
        <v>1</v>
      </c>
      <c r="F127" s="24"/>
      <c r="G127" s="24"/>
      <c r="H127" s="146"/>
      <c r="I127" s="23"/>
      <c r="J127" s="24"/>
      <c r="K127" s="106"/>
      <c r="L127" s="23"/>
      <c r="M127" s="24"/>
      <c r="N127" s="146"/>
      <c r="O127" s="23"/>
      <c r="P127" s="24"/>
      <c r="Q127" s="106"/>
      <c r="R127" s="24"/>
      <c r="S127" s="24">
        <v>3</v>
      </c>
      <c r="T127" s="146">
        <v>3</v>
      </c>
      <c r="U127" s="23"/>
      <c r="V127" s="24"/>
      <c r="W127" s="106"/>
      <c r="X127" s="147">
        <f>C127+F127+I127+L127+O127+R127+U127</f>
        <v>0</v>
      </c>
      <c r="Y127" s="147">
        <f>D127+G127+J127+M127+P127+S127+V127</f>
        <v>4</v>
      </c>
      <c r="Z127" s="137">
        <f>E127+H127+K127+N127+Q127+T127+W127</f>
        <v>4</v>
      </c>
    </row>
    <row r="128" spans="1:26" ht="13.8" thickBot="1" x14ac:dyDescent="0.3">
      <c r="A128" s="24"/>
      <c r="B128" s="143">
        <v>7</v>
      </c>
      <c r="C128" s="23">
        <v>13</v>
      </c>
      <c r="D128" s="24">
        <v>24</v>
      </c>
      <c r="E128" s="106">
        <v>37</v>
      </c>
      <c r="F128" s="24">
        <v>1</v>
      </c>
      <c r="G128" s="24">
        <v>2</v>
      </c>
      <c r="H128" s="146">
        <v>3</v>
      </c>
      <c r="I128" s="23"/>
      <c r="J128" s="24"/>
      <c r="K128" s="106"/>
      <c r="L128" s="23"/>
      <c r="M128" s="24">
        <v>2</v>
      </c>
      <c r="N128" s="146">
        <v>2</v>
      </c>
      <c r="O128" s="23"/>
      <c r="P128" s="24"/>
      <c r="Q128" s="106"/>
      <c r="R128" s="24">
        <v>1</v>
      </c>
      <c r="S128" s="24">
        <v>5</v>
      </c>
      <c r="T128" s="146">
        <v>6</v>
      </c>
      <c r="U128" s="23">
        <v>1</v>
      </c>
      <c r="V128" s="24">
        <v>1</v>
      </c>
      <c r="W128" s="106">
        <v>2</v>
      </c>
      <c r="X128" s="147">
        <f>C128+F128+I128+L128+O128+R128+U128</f>
        <v>16</v>
      </c>
      <c r="Y128" s="147">
        <f>D128+G128+J128+M128+P128+S128+V128</f>
        <v>34</v>
      </c>
      <c r="Z128" s="137">
        <f>E128+H128+K128+N128+Q128+T128+W128</f>
        <v>50</v>
      </c>
    </row>
    <row r="129" spans="1:26" ht="13.8" thickBot="1" x14ac:dyDescent="0.3">
      <c r="A129" s="28" t="s">
        <v>11</v>
      </c>
      <c r="B129" s="29"/>
      <c r="C129" s="6">
        <f>SUBTOTAL(9,C127:C128)</f>
        <v>13</v>
      </c>
      <c r="D129" s="5">
        <f>SUBTOTAL(9,D127:D128)</f>
        <v>25</v>
      </c>
      <c r="E129" s="4">
        <f t="shared" ref="E129:W129" si="70">SUBTOTAL(9,E127:E128)</f>
        <v>38</v>
      </c>
      <c r="F129" s="5">
        <f t="shared" si="70"/>
        <v>1</v>
      </c>
      <c r="G129" s="5">
        <f t="shared" si="70"/>
        <v>2</v>
      </c>
      <c r="H129" s="5">
        <f t="shared" si="70"/>
        <v>3</v>
      </c>
      <c r="I129" s="6">
        <f t="shared" si="70"/>
        <v>0</v>
      </c>
      <c r="J129" s="5">
        <f t="shared" si="70"/>
        <v>0</v>
      </c>
      <c r="K129" s="4">
        <f t="shared" si="70"/>
        <v>0</v>
      </c>
      <c r="L129" s="6">
        <f t="shared" si="70"/>
        <v>0</v>
      </c>
      <c r="M129" s="5">
        <f t="shared" si="70"/>
        <v>2</v>
      </c>
      <c r="N129" s="5">
        <f t="shared" si="70"/>
        <v>2</v>
      </c>
      <c r="O129" s="6">
        <f t="shared" si="70"/>
        <v>0</v>
      </c>
      <c r="P129" s="5">
        <f t="shared" si="70"/>
        <v>0</v>
      </c>
      <c r="Q129" s="4">
        <f t="shared" si="70"/>
        <v>0</v>
      </c>
      <c r="R129" s="5">
        <f t="shared" si="70"/>
        <v>1</v>
      </c>
      <c r="S129" s="5">
        <f t="shared" si="70"/>
        <v>8</v>
      </c>
      <c r="T129" s="5">
        <f t="shared" si="70"/>
        <v>9</v>
      </c>
      <c r="U129" s="6">
        <f t="shared" si="70"/>
        <v>1</v>
      </c>
      <c r="V129" s="5">
        <f t="shared" si="70"/>
        <v>1</v>
      </c>
      <c r="W129" s="4">
        <f t="shared" si="70"/>
        <v>2</v>
      </c>
      <c r="X129" s="40">
        <f>C129+F129+I129+L129+O129+R129+U129</f>
        <v>16</v>
      </c>
      <c r="Y129" s="40">
        <f>D129+G129+J129+M129+P129+S129+V129</f>
        <v>38</v>
      </c>
      <c r="Z129" s="41">
        <f>SUBTOTAL(9,Z127:Z128)</f>
        <v>54</v>
      </c>
    </row>
    <row r="130" spans="1:26" ht="13.8" thickBot="1" x14ac:dyDescent="0.3">
      <c r="A130" s="21"/>
      <c r="B130" s="32"/>
      <c r="C130" s="35"/>
      <c r="D130" s="36"/>
      <c r="E130" s="74"/>
      <c r="F130" s="31"/>
      <c r="G130" s="31"/>
      <c r="H130" s="31"/>
      <c r="I130" s="35"/>
      <c r="J130" s="36"/>
      <c r="K130" s="74"/>
      <c r="L130" s="35"/>
      <c r="M130" s="31"/>
      <c r="N130" s="31"/>
      <c r="O130" s="35"/>
      <c r="P130" s="36"/>
      <c r="Q130" s="74"/>
      <c r="R130" s="31"/>
      <c r="S130" s="31"/>
      <c r="T130" s="31"/>
      <c r="U130" s="35"/>
      <c r="V130" s="36"/>
      <c r="W130" s="74"/>
      <c r="X130" s="75"/>
      <c r="Y130" s="75"/>
      <c r="Z130" s="76"/>
    </row>
    <row r="131" spans="1:26" ht="13.8" thickBot="1" x14ac:dyDescent="0.3">
      <c r="A131" s="92" t="s">
        <v>10</v>
      </c>
      <c r="B131" s="93"/>
      <c r="C131" s="92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80"/>
      <c r="Z131" s="181"/>
    </row>
    <row r="132" spans="1:26" x14ac:dyDescent="0.25">
      <c r="A132" s="35" t="s">
        <v>2</v>
      </c>
      <c r="B132" s="82">
        <v>7</v>
      </c>
      <c r="C132" s="46">
        <f>C111+C113+C118+C119+C120+C124+C128+C117</f>
        <v>21</v>
      </c>
      <c r="D132" s="46">
        <f t="shared" ref="D132:W132" si="71">D111+D113+D118+D119+D120+D124+D128+D117</f>
        <v>47</v>
      </c>
      <c r="E132" s="94">
        <f t="shared" si="71"/>
        <v>68</v>
      </c>
      <c r="F132" s="46">
        <f t="shared" si="71"/>
        <v>1</v>
      </c>
      <c r="G132" s="46">
        <f t="shared" si="71"/>
        <v>2</v>
      </c>
      <c r="H132" s="94">
        <f t="shared" si="71"/>
        <v>3</v>
      </c>
      <c r="I132" s="46">
        <f t="shared" si="71"/>
        <v>0</v>
      </c>
      <c r="J132" s="46">
        <f t="shared" si="71"/>
        <v>0</v>
      </c>
      <c r="K132" s="94">
        <f t="shared" si="71"/>
        <v>0</v>
      </c>
      <c r="L132" s="46">
        <f t="shared" si="71"/>
        <v>3</v>
      </c>
      <c r="M132" s="46">
        <f t="shared" si="71"/>
        <v>6</v>
      </c>
      <c r="N132" s="94">
        <f t="shared" si="71"/>
        <v>9</v>
      </c>
      <c r="O132" s="46">
        <f t="shared" si="71"/>
        <v>0</v>
      </c>
      <c r="P132" s="46">
        <f t="shared" si="71"/>
        <v>1</v>
      </c>
      <c r="Q132" s="94">
        <f t="shared" si="71"/>
        <v>1</v>
      </c>
      <c r="R132" s="46">
        <f t="shared" si="71"/>
        <v>7</v>
      </c>
      <c r="S132" s="46">
        <f t="shared" si="71"/>
        <v>14</v>
      </c>
      <c r="T132" s="94">
        <f t="shared" si="71"/>
        <v>21</v>
      </c>
      <c r="U132" s="46">
        <f t="shared" si="71"/>
        <v>3</v>
      </c>
      <c r="V132" s="46">
        <f t="shared" si="71"/>
        <v>5</v>
      </c>
      <c r="W132" s="94">
        <f t="shared" si="71"/>
        <v>8</v>
      </c>
      <c r="X132" s="26">
        <f t="shared" ref="X132:X133" si="72">C132+F132+I132+L132+O132+R132+U132</f>
        <v>35</v>
      </c>
      <c r="Y132" s="26">
        <f t="shared" ref="Y132:Y133" si="73">D132+G132+J132+M132+P132+S132+V132</f>
        <v>75</v>
      </c>
      <c r="Z132" s="95">
        <f t="shared" ref="Z132:Z133" si="74">E132+H132+K132+N132+Q132+T132+W132</f>
        <v>110</v>
      </c>
    </row>
    <row r="133" spans="1:26" ht="13.8" thickBot="1" x14ac:dyDescent="0.3">
      <c r="A133" s="96" t="s">
        <v>1</v>
      </c>
      <c r="B133" s="68">
        <v>17</v>
      </c>
      <c r="C133" s="46">
        <f>C112+C116+C123+C127</f>
        <v>1</v>
      </c>
      <c r="D133" s="46">
        <f t="shared" ref="D133:W133" si="75">D112+D116+D123+D127</f>
        <v>9</v>
      </c>
      <c r="E133" s="52">
        <f t="shared" si="75"/>
        <v>10</v>
      </c>
      <c r="F133" s="50">
        <f t="shared" si="75"/>
        <v>0</v>
      </c>
      <c r="G133" s="51">
        <f t="shared" si="75"/>
        <v>1</v>
      </c>
      <c r="H133" s="52">
        <f t="shared" si="75"/>
        <v>1</v>
      </c>
      <c r="I133" s="50">
        <f t="shared" si="75"/>
        <v>0</v>
      </c>
      <c r="J133" s="51">
        <f t="shared" si="75"/>
        <v>0</v>
      </c>
      <c r="K133" s="52">
        <f t="shared" si="75"/>
        <v>0</v>
      </c>
      <c r="L133" s="50">
        <f t="shared" si="75"/>
        <v>0</v>
      </c>
      <c r="M133" s="51">
        <f t="shared" si="75"/>
        <v>1</v>
      </c>
      <c r="N133" s="51">
        <f t="shared" si="75"/>
        <v>1</v>
      </c>
      <c r="O133" s="50">
        <f t="shared" si="75"/>
        <v>0</v>
      </c>
      <c r="P133" s="51">
        <f t="shared" si="75"/>
        <v>0</v>
      </c>
      <c r="Q133" s="51">
        <f t="shared" si="75"/>
        <v>0</v>
      </c>
      <c r="R133" s="50">
        <f t="shared" si="75"/>
        <v>2</v>
      </c>
      <c r="S133" s="51">
        <f t="shared" si="75"/>
        <v>7</v>
      </c>
      <c r="T133" s="51">
        <f t="shared" si="75"/>
        <v>9</v>
      </c>
      <c r="U133" s="50">
        <f t="shared" si="75"/>
        <v>0</v>
      </c>
      <c r="V133" s="51">
        <f t="shared" si="75"/>
        <v>0</v>
      </c>
      <c r="W133" s="51">
        <f t="shared" si="75"/>
        <v>0</v>
      </c>
      <c r="X133" s="53">
        <f t="shared" si="72"/>
        <v>3</v>
      </c>
      <c r="Y133" s="54">
        <f t="shared" si="73"/>
        <v>18</v>
      </c>
      <c r="Z133" s="55">
        <f t="shared" si="74"/>
        <v>21</v>
      </c>
    </row>
    <row r="134" spans="1:26" ht="13.8" thickBot="1" x14ac:dyDescent="0.3">
      <c r="A134" s="88" t="s">
        <v>0</v>
      </c>
      <c r="B134" s="97"/>
      <c r="C134" s="98">
        <f>SUM(C132:C133)</f>
        <v>22</v>
      </c>
      <c r="D134" s="90">
        <f t="shared" ref="D134:Z134" si="76">SUM(D132:D133)</f>
        <v>56</v>
      </c>
      <c r="E134" s="90">
        <f t="shared" si="76"/>
        <v>78</v>
      </c>
      <c r="F134" s="98">
        <f t="shared" si="76"/>
        <v>1</v>
      </c>
      <c r="G134" s="90">
        <f t="shared" si="76"/>
        <v>3</v>
      </c>
      <c r="H134" s="90">
        <f t="shared" si="76"/>
        <v>4</v>
      </c>
      <c r="I134" s="98">
        <f t="shared" si="76"/>
        <v>0</v>
      </c>
      <c r="J134" s="90">
        <f t="shared" si="76"/>
        <v>0</v>
      </c>
      <c r="K134" s="90">
        <f t="shared" si="76"/>
        <v>0</v>
      </c>
      <c r="L134" s="98">
        <f t="shared" si="76"/>
        <v>3</v>
      </c>
      <c r="M134" s="90">
        <f t="shared" si="76"/>
        <v>7</v>
      </c>
      <c r="N134" s="90">
        <f t="shared" si="76"/>
        <v>10</v>
      </c>
      <c r="O134" s="98">
        <f t="shared" si="76"/>
        <v>0</v>
      </c>
      <c r="P134" s="90">
        <f t="shared" si="76"/>
        <v>1</v>
      </c>
      <c r="Q134" s="90">
        <f t="shared" si="76"/>
        <v>1</v>
      </c>
      <c r="R134" s="98">
        <f t="shared" si="76"/>
        <v>9</v>
      </c>
      <c r="S134" s="90">
        <f t="shared" si="76"/>
        <v>21</v>
      </c>
      <c r="T134" s="90">
        <f t="shared" si="76"/>
        <v>30</v>
      </c>
      <c r="U134" s="98">
        <f t="shared" si="76"/>
        <v>3</v>
      </c>
      <c r="V134" s="90">
        <f t="shared" si="76"/>
        <v>5</v>
      </c>
      <c r="W134" s="90">
        <f t="shared" si="76"/>
        <v>8</v>
      </c>
      <c r="X134" s="98">
        <f t="shared" si="76"/>
        <v>38</v>
      </c>
      <c r="Y134" s="90">
        <f t="shared" si="76"/>
        <v>93</v>
      </c>
      <c r="Z134" s="91">
        <f t="shared" si="76"/>
        <v>131</v>
      </c>
    </row>
    <row r="135" spans="1:26" s="2" customFormat="1" ht="13.8" thickBot="1" x14ac:dyDescent="0.3">
      <c r="A135" s="36"/>
      <c r="B135" s="39"/>
      <c r="C135" s="35"/>
      <c r="D135" s="36"/>
      <c r="E135" s="74"/>
      <c r="F135" s="36"/>
      <c r="G135" s="36"/>
      <c r="H135" s="36"/>
      <c r="I135" s="35"/>
      <c r="J135" s="36"/>
      <c r="K135" s="74"/>
      <c r="L135" s="36"/>
      <c r="M135" s="36"/>
      <c r="N135" s="36"/>
      <c r="O135" s="35"/>
      <c r="P135" s="36"/>
      <c r="Q135" s="74"/>
      <c r="R135" s="36"/>
      <c r="S135" s="36"/>
      <c r="T135" s="36"/>
      <c r="U135" s="35"/>
      <c r="V135" s="36"/>
      <c r="W135" s="74"/>
      <c r="X135" s="182"/>
      <c r="Y135" s="149"/>
      <c r="Z135" s="76"/>
    </row>
    <row r="136" spans="1:26" ht="13.8" thickBot="1" x14ac:dyDescent="0.3">
      <c r="A136" s="99" t="s">
        <v>9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1"/>
    </row>
    <row r="137" spans="1:26" s="2" customFormat="1" x14ac:dyDescent="0.25">
      <c r="A137" s="21"/>
      <c r="B137" s="32"/>
      <c r="C137" s="35"/>
      <c r="D137" s="36"/>
      <c r="E137" s="74"/>
      <c r="F137" s="31"/>
      <c r="G137" s="31"/>
      <c r="H137" s="31"/>
      <c r="I137" s="35"/>
      <c r="J137" s="36"/>
      <c r="K137" s="74"/>
      <c r="L137" s="35"/>
      <c r="M137" s="31"/>
      <c r="N137" s="31"/>
      <c r="O137" s="35"/>
      <c r="P137" s="36"/>
      <c r="Q137" s="74"/>
      <c r="R137" s="31"/>
      <c r="S137" s="31"/>
      <c r="T137" s="31"/>
      <c r="U137" s="35"/>
      <c r="V137" s="36"/>
      <c r="W137" s="74"/>
      <c r="X137" s="75"/>
      <c r="Y137" s="75"/>
      <c r="Z137" s="76"/>
    </row>
    <row r="138" spans="1:26" x14ac:dyDescent="0.25">
      <c r="A138" s="31" t="s">
        <v>85</v>
      </c>
      <c r="B138" s="32">
        <v>7</v>
      </c>
      <c r="C138" s="35">
        <v>2</v>
      </c>
      <c r="D138" s="36">
        <v>8</v>
      </c>
      <c r="E138" s="25">
        <v>10</v>
      </c>
      <c r="F138" s="35"/>
      <c r="G138" s="31"/>
      <c r="H138" s="37"/>
      <c r="I138" s="35"/>
      <c r="J138" s="36"/>
      <c r="K138" s="25"/>
      <c r="L138" s="35"/>
      <c r="M138" s="31"/>
      <c r="N138" s="37"/>
      <c r="O138" s="35"/>
      <c r="P138" s="36"/>
      <c r="Q138" s="25"/>
      <c r="R138" s="31">
        <v>3</v>
      </c>
      <c r="S138" s="31">
        <v>3</v>
      </c>
      <c r="T138" s="37">
        <v>6</v>
      </c>
      <c r="U138" s="35"/>
      <c r="V138" s="36"/>
      <c r="W138" s="25"/>
      <c r="X138" s="47">
        <f>C138+F138+I138+L138+O138+R138+U138</f>
        <v>5</v>
      </c>
      <c r="Y138" s="26">
        <f>D138+G138+J138+M138+P138+S138+V138</f>
        <v>11</v>
      </c>
      <c r="Z138" s="48">
        <f>E138+H138+K138+N138+Q138+T138+W138</f>
        <v>16</v>
      </c>
    </row>
    <row r="139" spans="1:26" x14ac:dyDescent="0.25">
      <c r="A139" s="21"/>
      <c r="B139" s="32"/>
      <c r="C139" s="35"/>
      <c r="D139" s="36"/>
      <c r="E139" s="74"/>
      <c r="F139" s="31"/>
      <c r="G139" s="31"/>
      <c r="H139" s="31"/>
      <c r="I139" s="35"/>
      <c r="J139" s="36"/>
      <c r="K139" s="74"/>
      <c r="L139" s="35"/>
      <c r="M139" s="31"/>
      <c r="N139" s="31"/>
      <c r="O139" s="35"/>
      <c r="P139" s="36"/>
      <c r="Q139" s="74"/>
      <c r="R139" s="31"/>
      <c r="S139" s="31"/>
      <c r="T139" s="31"/>
      <c r="U139" s="35"/>
      <c r="V139" s="36"/>
      <c r="W139" s="74"/>
      <c r="X139" s="75"/>
      <c r="Y139" s="75"/>
      <c r="Z139" s="76"/>
    </row>
    <row r="140" spans="1:26" x14ac:dyDescent="0.25">
      <c r="A140" s="31" t="s">
        <v>82</v>
      </c>
      <c r="B140" s="32">
        <v>7</v>
      </c>
      <c r="C140" s="35"/>
      <c r="D140" s="36">
        <v>1</v>
      </c>
      <c r="E140" s="102">
        <v>1</v>
      </c>
      <c r="F140" s="31"/>
      <c r="G140" s="31"/>
      <c r="H140" s="103"/>
      <c r="I140" s="35"/>
      <c r="J140" s="36"/>
      <c r="K140" s="102"/>
      <c r="L140" s="35"/>
      <c r="M140" s="31"/>
      <c r="N140" s="103"/>
      <c r="O140" s="35"/>
      <c r="P140" s="36"/>
      <c r="Q140" s="102"/>
      <c r="R140" s="31"/>
      <c r="S140" s="31"/>
      <c r="T140" s="103"/>
      <c r="U140" s="35"/>
      <c r="V140" s="36"/>
      <c r="W140" s="102"/>
      <c r="X140" s="104">
        <f>C140+F140+I140+L140+O140+R140+U140</f>
        <v>0</v>
      </c>
      <c r="Y140" s="104">
        <f>D140+G140+J140+M140+P140+S140+V140</f>
        <v>1</v>
      </c>
      <c r="Z140" s="105">
        <f>E140+H140+K140+N140+Q140+T140+W140</f>
        <v>1</v>
      </c>
    </row>
    <row r="141" spans="1:26" x14ac:dyDescent="0.25">
      <c r="A141" s="21"/>
      <c r="B141" s="32"/>
      <c r="C141" s="35"/>
      <c r="D141" s="36"/>
      <c r="E141" s="74"/>
      <c r="F141" s="31"/>
      <c r="G141" s="31"/>
      <c r="H141" s="31"/>
      <c r="I141" s="35"/>
      <c r="J141" s="36"/>
      <c r="K141" s="74"/>
      <c r="L141" s="35"/>
      <c r="M141" s="31"/>
      <c r="N141" s="31"/>
      <c r="O141" s="35"/>
      <c r="P141" s="36"/>
      <c r="Q141" s="74"/>
      <c r="R141" s="31"/>
      <c r="S141" s="31"/>
      <c r="T141" s="31"/>
      <c r="U141" s="35"/>
      <c r="V141" s="36"/>
      <c r="W141" s="74"/>
      <c r="X141" s="75"/>
      <c r="Y141" s="75"/>
      <c r="Z141" s="76"/>
    </row>
    <row r="142" spans="1:26" x14ac:dyDescent="0.25">
      <c r="A142" s="21" t="s">
        <v>83</v>
      </c>
      <c r="B142" s="22">
        <v>17</v>
      </c>
      <c r="C142" s="23">
        <v>1</v>
      </c>
      <c r="D142" s="24"/>
      <c r="E142" s="106">
        <v>1</v>
      </c>
      <c r="F142" s="21"/>
      <c r="G142" s="21"/>
      <c r="H142" s="107"/>
      <c r="I142" s="23"/>
      <c r="J142" s="24"/>
      <c r="K142" s="106"/>
      <c r="L142" s="23"/>
      <c r="M142" s="21"/>
      <c r="N142" s="107"/>
      <c r="O142" s="23"/>
      <c r="P142" s="24"/>
      <c r="Q142" s="106"/>
      <c r="R142" s="21"/>
      <c r="S142" s="21"/>
      <c r="T142" s="107"/>
      <c r="U142" s="23"/>
      <c r="V142" s="24"/>
      <c r="W142" s="106"/>
      <c r="X142" s="183">
        <f>C142+F142+I142+L142+O142+R142+U142</f>
        <v>1</v>
      </c>
      <c r="Y142" s="184">
        <f>D142+G142+J142+M142+P142+S142+V142</f>
        <v>0</v>
      </c>
      <c r="Z142" s="185">
        <f>E142+H142+K142+N142+Q142+T142+W142</f>
        <v>1</v>
      </c>
    </row>
    <row r="143" spans="1:26" x14ac:dyDescent="0.25">
      <c r="A143" s="21"/>
      <c r="B143" s="22">
        <v>18</v>
      </c>
      <c r="C143" s="23">
        <v>24</v>
      </c>
      <c r="D143" s="24">
        <v>8</v>
      </c>
      <c r="E143" s="106">
        <v>32</v>
      </c>
      <c r="F143" s="21"/>
      <c r="G143" s="21"/>
      <c r="H143" s="107"/>
      <c r="I143" s="23"/>
      <c r="J143" s="24"/>
      <c r="K143" s="106"/>
      <c r="L143" s="23"/>
      <c r="M143" s="21"/>
      <c r="N143" s="107"/>
      <c r="O143" s="23">
        <v>1</v>
      </c>
      <c r="P143" s="24"/>
      <c r="Q143" s="106">
        <v>1</v>
      </c>
      <c r="R143" s="21"/>
      <c r="S143" s="21"/>
      <c r="T143" s="107"/>
      <c r="U143" s="23"/>
      <c r="V143" s="24">
        <v>1</v>
      </c>
      <c r="W143" s="106">
        <v>1</v>
      </c>
      <c r="X143" s="183">
        <f>C143+F143+I143+L143+O143+R143+U143</f>
        <v>25</v>
      </c>
      <c r="Y143" s="184">
        <f>D143+G143+J143+M143+P143+S143+V143</f>
        <v>9</v>
      </c>
      <c r="Z143" s="185">
        <f>E143+H143+K143+N143+Q143+T143+W143</f>
        <v>34</v>
      </c>
    </row>
    <row r="144" spans="1:26" ht="13.8" thickBot="1" x14ac:dyDescent="0.3">
      <c r="A144" s="21" t="s">
        <v>84</v>
      </c>
      <c r="B144" s="22">
        <v>18</v>
      </c>
      <c r="C144" s="23">
        <v>2</v>
      </c>
      <c r="D144" s="24">
        <v>1</v>
      </c>
      <c r="E144" s="106">
        <v>3</v>
      </c>
      <c r="F144" s="21"/>
      <c r="G144" s="21"/>
      <c r="H144" s="107"/>
      <c r="I144" s="23"/>
      <c r="J144" s="24"/>
      <c r="K144" s="106"/>
      <c r="L144" s="23"/>
      <c r="M144" s="21"/>
      <c r="N144" s="107"/>
      <c r="O144" s="23"/>
      <c r="P144" s="24"/>
      <c r="Q144" s="106"/>
      <c r="R144" s="21"/>
      <c r="S144" s="21"/>
      <c r="T144" s="107"/>
      <c r="U144" s="23"/>
      <c r="V144" s="24"/>
      <c r="W144" s="106"/>
      <c r="X144" s="183">
        <f>C144+F144+I144+L144+O144+R144+U144</f>
        <v>2</v>
      </c>
      <c r="Y144" s="184">
        <f>D144+G144+J144+M144+P144+S144+V144</f>
        <v>1</v>
      </c>
      <c r="Z144" s="185">
        <f>E144+H144+K144+N144+Q144+T144+W144</f>
        <v>3</v>
      </c>
    </row>
    <row r="145" spans="1:26" ht="13.8" thickBot="1" x14ac:dyDescent="0.3">
      <c r="A145" s="33" t="s">
        <v>8</v>
      </c>
      <c r="B145" s="29"/>
      <c r="C145" s="6">
        <f>SUBTOTAL(9,C142:C144)</f>
        <v>27</v>
      </c>
      <c r="D145" s="5">
        <f>SUBTOTAL(9,D142:D144)</f>
        <v>9</v>
      </c>
      <c r="E145" s="4">
        <f>SUBTOTAL(9,E142:E144)</f>
        <v>36</v>
      </c>
      <c r="F145" s="5">
        <f>SUBTOTAL(9,F142:F144)</f>
        <v>0</v>
      </c>
      <c r="G145" s="5">
        <f>SUBTOTAL(9,G142:G144)</f>
        <v>0</v>
      </c>
      <c r="H145" s="5">
        <f>SUBTOTAL(9,H142:H144)</f>
        <v>0</v>
      </c>
      <c r="I145" s="6">
        <f>SUBTOTAL(9,I142:I144)</f>
        <v>0</v>
      </c>
      <c r="J145" s="5">
        <f>SUBTOTAL(9,J142:J144)</f>
        <v>0</v>
      </c>
      <c r="K145" s="4">
        <f>SUBTOTAL(9,K142:K144)</f>
        <v>0</v>
      </c>
      <c r="L145" s="6">
        <f>SUBTOTAL(9,L142:L144)</f>
        <v>0</v>
      </c>
      <c r="M145" s="5">
        <f>SUBTOTAL(9,M142:M144)</f>
        <v>0</v>
      </c>
      <c r="N145" s="5">
        <f>SUBTOTAL(9,N142:N144)</f>
        <v>0</v>
      </c>
      <c r="O145" s="6">
        <f>SUBTOTAL(9,O142:O144)</f>
        <v>1</v>
      </c>
      <c r="P145" s="5">
        <f>SUBTOTAL(9,P142:P144)</f>
        <v>0</v>
      </c>
      <c r="Q145" s="4">
        <f>SUBTOTAL(9,Q142:Q144)</f>
        <v>1</v>
      </c>
      <c r="R145" s="5">
        <f>SUBTOTAL(9,R142:R144)</f>
        <v>0</v>
      </c>
      <c r="S145" s="5">
        <f>SUBTOTAL(9,S142:S144)</f>
        <v>0</v>
      </c>
      <c r="T145" s="5">
        <f>SUBTOTAL(9,T142:T144)</f>
        <v>0</v>
      </c>
      <c r="U145" s="6">
        <f>SUBTOTAL(9,U142:U144)</f>
        <v>0</v>
      </c>
      <c r="V145" s="5">
        <f>SUBTOTAL(9,V142:V144)</f>
        <v>1</v>
      </c>
      <c r="W145" s="4">
        <f>SUBTOTAL(9,W142:W144)</f>
        <v>1</v>
      </c>
      <c r="X145" s="40">
        <f>SUBTOTAL(9,X142:X144)</f>
        <v>28</v>
      </c>
      <c r="Y145" s="40">
        <f>SUBTOTAL(9,Y142:Y144)</f>
        <v>10</v>
      </c>
      <c r="Z145" s="41">
        <f>SUBTOTAL(9,Z142:Z144)</f>
        <v>38</v>
      </c>
    </row>
    <row r="146" spans="1:26" ht="13.8" thickBot="1" x14ac:dyDescent="0.3">
      <c r="A146" s="108"/>
      <c r="B146" s="109"/>
      <c r="C146" s="108"/>
      <c r="D146" s="186"/>
      <c r="E146" s="187"/>
      <c r="F146" s="73"/>
      <c r="G146" s="73"/>
      <c r="H146" s="73"/>
      <c r="I146" s="108"/>
      <c r="J146" s="73"/>
      <c r="K146" s="187"/>
      <c r="L146" s="108"/>
      <c r="M146" s="73"/>
      <c r="N146" s="73"/>
      <c r="O146" s="108"/>
      <c r="P146" s="73"/>
      <c r="Q146" s="187"/>
      <c r="R146" s="73"/>
      <c r="S146" s="73"/>
      <c r="T146" s="73"/>
      <c r="U146" s="108"/>
      <c r="V146" s="73"/>
      <c r="W146" s="187"/>
      <c r="X146" s="188"/>
      <c r="Y146" s="188"/>
      <c r="Z146" s="189"/>
    </row>
    <row r="147" spans="1:26" ht="13.8" thickBot="1" x14ac:dyDescent="0.3">
      <c r="A147" s="110" t="s">
        <v>7</v>
      </c>
      <c r="B147" s="111"/>
      <c r="C147" s="11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1"/>
    </row>
    <row r="148" spans="1:26" s="176" customFormat="1" x14ac:dyDescent="0.25">
      <c r="A148" s="35" t="s">
        <v>2</v>
      </c>
      <c r="B148" s="39">
        <v>7</v>
      </c>
      <c r="C148" s="49">
        <f>C138+C140</f>
        <v>2</v>
      </c>
      <c r="D148" s="46">
        <f t="shared" ref="D148:Z148" si="77">D138+D140</f>
        <v>9</v>
      </c>
      <c r="E148" s="25">
        <f t="shared" si="77"/>
        <v>11</v>
      </c>
      <c r="F148" s="49">
        <f t="shared" si="77"/>
        <v>0</v>
      </c>
      <c r="G148" s="46">
        <f t="shared" si="77"/>
        <v>0</v>
      </c>
      <c r="H148" s="25">
        <f t="shared" si="77"/>
        <v>0</v>
      </c>
      <c r="I148" s="49">
        <f t="shared" si="77"/>
        <v>0</v>
      </c>
      <c r="J148" s="46">
        <f t="shared" si="77"/>
        <v>0</v>
      </c>
      <c r="K148" s="25">
        <f t="shared" si="77"/>
        <v>0</v>
      </c>
      <c r="L148" s="49">
        <f t="shared" si="77"/>
        <v>0</v>
      </c>
      <c r="M148" s="46">
        <f t="shared" si="77"/>
        <v>0</v>
      </c>
      <c r="N148" s="25">
        <f t="shared" si="77"/>
        <v>0</v>
      </c>
      <c r="O148" s="49">
        <f t="shared" si="77"/>
        <v>0</v>
      </c>
      <c r="P148" s="46">
        <f t="shared" si="77"/>
        <v>0</v>
      </c>
      <c r="Q148" s="25">
        <f t="shared" si="77"/>
        <v>0</v>
      </c>
      <c r="R148" s="49">
        <f t="shared" si="77"/>
        <v>3</v>
      </c>
      <c r="S148" s="46">
        <f t="shared" si="77"/>
        <v>3</v>
      </c>
      <c r="T148" s="25">
        <f t="shared" si="77"/>
        <v>6</v>
      </c>
      <c r="U148" s="49">
        <f t="shared" si="77"/>
        <v>0</v>
      </c>
      <c r="V148" s="46">
        <f t="shared" si="77"/>
        <v>0</v>
      </c>
      <c r="W148" s="25">
        <f t="shared" si="77"/>
        <v>0</v>
      </c>
      <c r="X148" s="47">
        <f t="shared" si="77"/>
        <v>5</v>
      </c>
      <c r="Y148" s="26">
        <f t="shared" si="77"/>
        <v>12</v>
      </c>
      <c r="Z148" s="48">
        <f t="shared" si="77"/>
        <v>17</v>
      </c>
    </row>
    <row r="149" spans="1:26" ht="13.8" thickBot="1" x14ac:dyDescent="0.3">
      <c r="A149" s="35" t="s">
        <v>6</v>
      </c>
      <c r="B149" s="39" t="s">
        <v>99</v>
      </c>
      <c r="C149" s="49">
        <f>C142+C143+C144</f>
        <v>27</v>
      </c>
      <c r="D149" s="46">
        <f t="shared" ref="D149:Z149" si="78">D142+D143+D144</f>
        <v>9</v>
      </c>
      <c r="E149" s="25">
        <f t="shared" si="78"/>
        <v>36</v>
      </c>
      <c r="F149" s="49">
        <f t="shared" si="78"/>
        <v>0</v>
      </c>
      <c r="G149" s="46">
        <f t="shared" si="78"/>
        <v>0</v>
      </c>
      <c r="H149" s="25">
        <f t="shared" si="78"/>
        <v>0</v>
      </c>
      <c r="I149" s="49">
        <f t="shared" si="78"/>
        <v>0</v>
      </c>
      <c r="J149" s="46">
        <f t="shared" si="78"/>
        <v>0</v>
      </c>
      <c r="K149" s="25">
        <f t="shared" si="78"/>
        <v>0</v>
      </c>
      <c r="L149" s="49">
        <f t="shared" si="78"/>
        <v>0</v>
      </c>
      <c r="M149" s="46">
        <f t="shared" si="78"/>
        <v>0</v>
      </c>
      <c r="N149" s="25">
        <f t="shared" si="78"/>
        <v>0</v>
      </c>
      <c r="O149" s="49">
        <f t="shared" si="78"/>
        <v>1</v>
      </c>
      <c r="P149" s="46">
        <f t="shared" si="78"/>
        <v>0</v>
      </c>
      <c r="Q149" s="25">
        <f t="shared" si="78"/>
        <v>1</v>
      </c>
      <c r="R149" s="49">
        <f t="shared" si="78"/>
        <v>0</v>
      </c>
      <c r="S149" s="46">
        <f t="shared" si="78"/>
        <v>0</v>
      </c>
      <c r="T149" s="25">
        <f t="shared" si="78"/>
        <v>0</v>
      </c>
      <c r="U149" s="49">
        <f t="shared" si="78"/>
        <v>0</v>
      </c>
      <c r="V149" s="46">
        <f t="shared" si="78"/>
        <v>1</v>
      </c>
      <c r="W149" s="25">
        <f t="shared" si="78"/>
        <v>1</v>
      </c>
      <c r="X149" s="47">
        <f t="shared" si="78"/>
        <v>28</v>
      </c>
      <c r="Y149" s="46">
        <f t="shared" si="78"/>
        <v>10</v>
      </c>
      <c r="Z149" s="25">
        <f t="shared" si="78"/>
        <v>38</v>
      </c>
    </row>
    <row r="150" spans="1:26" ht="13.8" thickBot="1" x14ac:dyDescent="0.3">
      <c r="A150" s="112" t="s">
        <v>0</v>
      </c>
      <c r="B150" s="113"/>
      <c r="C150" s="114">
        <f t="shared" ref="C150" si="79">SUM(C148:C149)</f>
        <v>29</v>
      </c>
      <c r="D150" s="114">
        <f t="shared" ref="D150" si="80">SUM(D148:D149)</f>
        <v>18</v>
      </c>
      <c r="E150" s="115">
        <f t="shared" ref="E150" si="81">SUM(E148:E149)</f>
        <v>47</v>
      </c>
      <c r="F150" s="114">
        <f t="shared" ref="F150" si="82">SUM(F148:F149)</f>
        <v>0</v>
      </c>
      <c r="G150" s="114">
        <f t="shared" ref="G150" si="83">SUM(G148:G149)</f>
        <v>0</v>
      </c>
      <c r="H150" s="115">
        <f t="shared" ref="H150" si="84">SUM(H148:H149)</f>
        <v>0</v>
      </c>
      <c r="I150" s="112">
        <f t="shared" ref="I150" si="85">SUM(I148:I149)</f>
        <v>0</v>
      </c>
      <c r="J150" s="114">
        <f t="shared" ref="J150" si="86">SUM(J148:J149)</f>
        <v>0</v>
      </c>
      <c r="K150" s="115">
        <f t="shared" ref="K150" si="87">SUM(K148:K149)</f>
        <v>0</v>
      </c>
      <c r="L150" s="112">
        <f t="shared" ref="L150" si="88">SUM(L148:L149)</f>
        <v>0</v>
      </c>
      <c r="M150" s="114">
        <f t="shared" ref="M150" si="89">SUM(M148:M149)</f>
        <v>0</v>
      </c>
      <c r="N150" s="115">
        <f t="shared" ref="N150" si="90">SUM(N148:N149)</f>
        <v>0</v>
      </c>
      <c r="O150" s="112">
        <f t="shared" ref="O150" si="91">SUM(O148:O149)</f>
        <v>1</v>
      </c>
      <c r="P150" s="114">
        <f t="shared" ref="P150" si="92">SUM(P148:P149)</f>
        <v>0</v>
      </c>
      <c r="Q150" s="115">
        <f t="shared" ref="Q150" si="93">SUM(Q148:Q149)</f>
        <v>1</v>
      </c>
      <c r="R150" s="114">
        <f t="shared" ref="R150" si="94">SUM(R148:R149)</f>
        <v>3</v>
      </c>
      <c r="S150" s="114">
        <f t="shared" ref="S150" si="95">SUM(S148:S149)</f>
        <v>3</v>
      </c>
      <c r="T150" s="115">
        <f t="shared" ref="T150" si="96">SUM(T148:T149)</f>
        <v>6</v>
      </c>
      <c r="U150" s="112">
        <f t="shared" ref="U150" si="97">SUM(U148:U149)</f>
        <v>0</v>
      </c>
      <c r="V150" s="114">
        <f t="shared" ref="V150" si="98">SUM(V148:V149)</f>
        <v>1</v>
      </c>
      <c r="W150" s="115">
        <f t="shared" ref="W150" si="99">SUM(W148:W149)</f>
        <v>1</v>
      </c>
      <c r="X150" s="116">
        <f t="shared" ref="X150" si="100">SUM(X148:X149)</f>
        <v>33</v>
      </c>
      <c r="Y150" s="116">
        <f t="shared" ref="Y150" si="101">SUM(Y148:Y149)</f>
        <v>22</v>
      </c>
      <c r="Z150" s="117">
        <f t="shared" ref="Z150" si="102">SUM(Z148:Z149)</f>
        <v>55</v>
      </c>
    </row>
    <row r="151" spans="1:26" ht="13.8" thickBot="1" x14ac:dyDescent="0.3">
      <c r="A151" s="33"/>
      <c r="B151" s="29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61"/>
      <c r="Y151" s="61"/>
      <c r="Z151" s="69"/>
    </row>
    <row r="152" spans="1:26" ht="13.8" thickBot="1" x14ac:dyDescent="0.3">
      <c r="A152" s="118" t="s">
        <v>5</v>
      </c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20"/>
    </row>
    <row r="153" spans="1:26" x14ac:dyDescent="0.25">
      <c r="A153" s="21"/>
      <c r="B153" s="32"/>
      <c r="C153" s="23"/>
      <c r="D153" s="24"/>
      <c r="E153" s="144"/>
      <c r="F153" s="21"/>
      <c r="G153" s="21"/>
      <c r="H153" s="21"/>
      <c r="I153" s="23"/>
      <c r="J153" s="24"/>
      <c r="K153" s="144"/>
      <c r="L153" s="23"/>
      <c r="M153" s="21"/>
      <c r="N153" s="21"/>
      <c r="O153" s="23"/>
      <c r="P153" s="24"/>
      <c r="Q153" s="144"/>
      <c r="R153" s="21"/>
      <c r="S153" s="21"/>
      <c r="T153" s="21"/>
      <c r="U153" s="23"/>
      <c r="V153" s="24"/>
      <c r="W153" s="144"/>
      <c r="X153" s="177"/>
      <c r="Y153" s="177"/>
      <c r="Z153" s="178"/>
    </row>
    <row r="154" spans="1:26" x14ac:dyDescent="0.25">
      <c r="A154" s="24" t="s">
        <v>86</v>
      </c>
      <c r="B154" s="143">
        <v>7</v>
      </c>
      <c r="C154" s="23">
        <v>11</v>
      </c>
      <c r="D154" s="24">
        <v>7</v>
      </c>
      <c r="E154" s="106">
        <v>18</v>
      </c>
      <c r="F154" s="24"/>
      <c r="G154" s="24"/>
      <c r="H154" s="146"/>
      <c r="I154" s="23"/>
      <c r="J154" s="24"/>
      <c r="K154" s="106"/>
      <c r="L154" s="23"/>
      <c r="M154" s="24"/>
      <c r="N154" s="106"/>
      <c r="O154" s="23">
        <v>1</v>
      </c>
      <c r="P154" s="24"/>
      <c r="Q154" s="106">
        <v>1</v>
      </c>
      <c r="R154" s="24">
        <v>1</v>
      </c>
      <c r="S154" s="24"/>
      <c r="T154" s="146">
        <v>1</v>
      </c>
      <c r="U154" s="23"/>
      <c r="V154" s="24">
        <v>1</v>
      </c>
      <c r="W154" s="106">
        <v>1</v>
      </c>
      <c r="X154" s="147">
        <f>C154+F154+I154+L154+O154+R154+U154</f>
        <v>13</v>
      </c>
      <c r="Y154" s="147">
        <f>D154+G154+J154+M154+P154+S154+V154</f>
        <v>8</v>
      </c>
      <c r="Z154" s="137">
        <f>E154+H154+K154+N154+Q154+T154+W154</f>
        <v>21</v>
      </c>
    </row>
    <row r="155" spans="1:26" x14ac:dyDescent="0.25">
      <c r="A155" s="24" t="s">
        <v>120</v>
      </c>
      <c r="B155" s="143">
        <v>8</v>
      </c>
      <c r="C155" s="23">
        <v>1</v>
      </c>
      <c r="D155" s="24"/>
      <c r="E155" s="106">
        <v>1</v>
      </c>
      <c r="F155" s="24"/>
      <c r="G155" s="24"/>
      <c r="H155" s="146"/>
      <c r="I155" s="23"/>
      <c r="J155" s="24"/>
      <c r="K155" s="106"/>
      <c r="L155" s="23"/>
      <c r="M155" s="24"/>
      <c r="N155" s="146"/>
      <c r="O155" s="23"/>
      <c r="P155" s="24"/>
      <c r="Q155" s="106"/>
      <c r="R155" s="24"/>
      <c r="S155" s="24"/>
      <c r="T155" s="146"/>
      <c r="U155" s="23"/>
      <c r="V155" s="24"/>
      <c r="W155" s="106"/>
      <c r="X155" s="147">
        <f>C155+F155+I155+L155+O155+R155+U155</f>
        <v>1</v>
      </c>
      <c r="Y155" s="147">
        <f>D155+G155+J155+M155+P155+S155+V155</f>
        <v>0</v>
      </c>
      <c r="Z155" s="137">
        <f>E155+H155+K155+N155+Q155+T155+W155</f>
        <v>1</v>
      </c>
    </row>
    <row r="156" spans="1:26" x14ac:dyDescent="0.25">
      <c r="A156" s="24" t="s">
        <v>121</v>
      </c>
      <c r="B156" s="143">
        <v>8</v>
      </c>
      <c r="C156" s="23">
        <v>1</v>
      </c>
      <c r="D156" s="24"/>
      <c r="E156" s="106">
        <v>1</v>
      </c>
      <c r="F156" s="24"/>
      <c r="G156" s="24"/>
      <c r="H156" s="146"/>
      <c r="I156" s="23"/>
      <c r="J156" s="24"/>
      <c r="K156" s="106"/>
      <c r="L156" s="23"/>
      <c r="M156" s="24"/>
      <c r="N156" s="146"/>
      <c r="O156" s="23"/>
      <c r="P156" s="24"/>
      <c r="Q156" s="106"/>
      <c r="R156" s="24"/>
      <c r="S156" s="24"/>
      <c r="T156" s="146"/>
      <c r="U156" s="23"/>
      <c r="V156" s="24"/>
      <c r="W156" s="106"/>
      <c r="X156" s="147">
        <f>C156+F156+I156+L156+O156+R156+U156</f>
        <v>1</v>
      </c>
      <c r="Y156" s="147">
        <f>D156+G156+J156+M156+P156+S156+V156</f>
        <v>0</v>
      </c>
      <c r="Z156" s="137">
        <f>E156+H156+K156+N156+Q156+T156+W156</f>
        <v>1</v>
      </c>
    </row>
    <row r="157" spans="1:26" x14ac:dyDescent="0.25">
      <c r="A157" s="24" t="s">
        <v>122</v>
      </c>
      <c r="B157" s="143">
        <v>7</v>
      </c>
      <c r="C157" s="23">
        <v>1</v>
      </c>
      <c r="D157" s="24"/>
      <c r="E157" s="106">
        <v>1</v>
      </c>
      <c r="F157" s="24"/>
      <c r="G157" s="24"/>
      <c r="H157" s="146"/>
      <c r="I157" s="23"/>
      <c r="J157" s="24"/>
      <c r="K157" s="106"/>
      <c r="L157" s="23"/>
      <c r="M157" s="24"/>
      <c r="N157" s="146"/>
      <c r="O157" s="23"/>
      <c r="P157" s="24"/>
      <c r="Q157" s="106"/>
      <c r="R157" s="24"/>
      <c r="S157" s="24"/>
      <c r="T157" s="146"/>
      <c r="U157" s="23"/>
      <c r="V157" s="24"/>
      <c r="W157" s="106"/>
      <c r="X157" s="147">
        <f>C157+F157+I157+L157+O157+R157+U157</f>
        <v>1</v>
      </c>
      <c r="Y157" s="147">
        <f>D157+G157+J157+M157+P157+S157+V157</f>
        <v>0</v>
      </c>
      <c r="Z157" s="137">
        <f>E157+H157+K157+N157+Q157+T157+W157</f>
        <v>1</v>
      </c>
    </row>
    <row r="158" spans="1:26" x14ac:dyDescent="0.25">
      <c r="A158" s="24" t="s">
        <v>87</v>
      </c>
      <c r="B158" s="143">
        <v>7</v>
      </c>
      <c r="C158" s="23">
        <v>6</v>
      </c>
      <c r="D158" s="24">
        <v>1</v>
      </c>
      <c r="E158" s="106">
        <v>7</v>
      </c>
      <c r="F158" s="24"/>
      <c r="G158" s="24"/>
      <c r="H158" s="146"/>
      <c r="I158" s="23"/>
      <c r="J158" s="24"/>
      <c r="K158" s="106"/>
      <c r="L158" s="23"/>
      <c r="M158" s="24"/>
      <c r="N158" s="146"/>
      <c r="O158" s="23"/>
      <c r="P158" s="24">
        <v>1</v>
      </c>
      <c r="Q158" s="106">
        <v>1</v>
      </c>
      <c r="R158" s="24"/>
      <c r="S158" s="24"/>
      <c r="T158" s="146"/>
      <c r="U158" s="23"/>
      <c r="V158" s="24"/>
      <c r="W158" s="106"/>
      <c r="X158" s="147">
        <f>C158+F158+I158+L158+O158+R158+U158</f>
        <v>6</v>
      </c>
      <c r="Y158" s="147">
        <f>D158+G158+J158+M158+P158+S158+V158</f>
        <v>2</v>
      </c>
      <c r="Z158" s="137">
        <f>E158+H158+K158+N158+Q158+T158+W158</f>
        <v>8</v>
      </c>
    </row>
    <row r="159" spans="1:26" x14ac:dyDescent="0.25">
      <c r="A159" s="24" t="s">
        <v>107</v>
      </c>
      <c r="B159" s="143">
        <v>8</v>
      </c>
      <c r="C159" s="23">
        <v>2</v>
      </c>
      <c r="D159" s="24"/>
      <c r="E159" s="106">
        <v>2</v>
      </c>
      <c r="F159" s="24"/>
      <c r="G159" s="24"/>
      <c r="H159" s="146"/>
      <c r="I159" s="23"/>
      <c r="J159" s="24"/>
      <c r="K159" s="106"/>
      <c r="L159" s="23"/>
      <c r="M159" s="24"/>
      <c r="N159" s="146"/>
      <c r="O159" s="23"/>
      <c r="P159" s="24"/>
      <c r="Q159" s="106"/>
      <c r="R159" s="24"/>
      <c r="S159" s="24"/>
      <c r="T159" s="146"/>
      <c r="U159" s="23"/>
      <c r="V159" s="24"/>
      <c r="W159" s="106"/>
      <c r="X159" s="147">
        <f>C159+F159+I159+L159+O159+R159+U159</f>
        <v>2</v>
      </c>
      <c r="Y159" s="147">
        <f>D159+G159+J159+M159+P159+S159+V159</f>
        <v>0</v>
      </c>
      <c r="Z159" s="137">
        <f>E159+H159+K159+N159+Q159+T159+W159</f>
        <v>2</v>
      </c>
    </row>
    <row r="160" spans="1:26" x14ac:dyDescent="0.25">
      <c r="A160" s="23" t="s">
        <v>88</v>
      </c>
      <c r="B160" s="192">
        <v>7</v>
      </c>
      <c r="C160" s="23">
        <v>17</v>
      </c>
      <c r="D160" s="24">
        <v>1</v>
      </c>
      <c r="E160" s="106">
        <v>18</v>
      </c>
      <c r="F160" s="24"/>
      <c r="G160" s="24"/>
      <c r="H160" s="146"/>
      <c r="I160" s="23"/>
      <c r="J160" s="24"/>
      <c r="K160" s="106"/>
      <c r="L160" s="23">
        <v>1</v>
      </c>
      <c r="M160" s="24"/>
      <c r="N160" s="146">
        <v>1</v>
      </c>
      <c r="O160" s="23"/>
      <c r="P160" s="24"/>
      <c r="Q160" s="106"/>
      <c r="R160" s="24"/>
      <c r="S160" s="24"/>
      <c r="T160" s="106"/>
      <c r="U160" s="23"/>
      <c r="V160" s="24"/>
      <c r="W160" s="106"/>
      <c r="X160" s="147">
        <f>C160+F160+I160+L160+O160+R160+U160</f>
        <v>18</v>
      </c>
      <c r="Y160" s="147">
        <f>D160+G160+J160+M160+P160+S160+V160</f>
        <v>1</v>
      </c>
      <c r="Z160" s="137">
        <f>E160+H160+K160+N160+Q160+T160+W160</f>
        <v>19</v>
      </c>
    </row>
    <row r="161" spans="1:26" x14ac:dyDescent="0.25">
      <c r="A161" s="24" t="s">
        <v>108</v>
      </c>
      <c r="B161" s="143">
        <v>8</v>
      </c>
      <c r="C161" s="23">
        <v>4</v>
      </c>
      <c r="D161" s="24"/>
      <c r="E161" s="106">
        <v>4</v>
      </c>
      <c r="F161" s="24">
        <v>1</v>
      </c>
      <c r="G161" s="24"/>
      <c r="H161" s="146">
        <v>1</v>
      </c>
      <c r="I161" s="23"/>
      <c r="J161" s="24"/>
      <c r="K161" s="106"/>
      <c r="L161" s="23"/>
      <c r="M161" s="24"/>
      <c r="N161" s="146"/>
      <c r="O161" s="23"/>
      <c r="P161" s="24"/>
      <c r="Q161" s="106"/>
      <c r="R161" s="24"/>
      <c r="S161" s="24"/>
      <c r="T161" s="106"/>
      <c r="U161" s="23"/>
      <c r="V161" s="24"/>
      <c r="W161" s="106"/>
      <c r="X161" s="147">
        <f t="shared" ref="X161:X163" si="103">C161+F161+I161+L161+O161+R161+U161</f>
        <v>5</v>
      </c>
      <c r="Y161" s="147">
        <f t="shared" ref="Y161:Y164" si="104">D161+G161+J161+M161+P161+S161+V161</f>
        <v>0</v>
      </c>
      <c r="Z161" s="137">
        <f t="shared" ref="Z161:Z164" si="105">E161+H161+K161+N161+Q161+T161+W161</f>
        <v>5</v>
      </c>
    </row>
    <row r="162" spans="1:26" x14ac:dyDescent="0.25">
      <c r="A162" s="24" t="s">
        <v>89</v>
      </c>
      <c r="B162" s="143">
        <v>7</v>
      </c>
      <c r="C162" s="23">
        <v>2</v>
      </c>
      <c r="D162" s="24">
        <v>1</v>
      </c>
      <c r="E162" s="106">
        <v>3</v>
      </c>
      <c r="F162" s="24"/>
      <c r="G162" s="24"/>
      <c r="H162" s="146"/>
      <c r="I162" s="23"/>
      <c r="J162" s="24"/>
      <c r="K162" s="106"/>
      <c r="L162" s="23">
        <v>1</v>
      </c>
      <c r="M162" s="24"/>
      <c r="N162" s="146">
        <v>1</v>
      </c>
      <c r="O162" s="23"/>
      <c r="P162" s="24"/>
      <c r="Q162" s="106"/>
      <c r="R162" s="24"/>
      <c r="S162" s="24"/>
      <c r="T162" s="106"/>
      <c r="U162" s="23"/>
      <c r="V162" s="24"/>
      <c r="W162" s="106"/>
      <c r="X162" s="147">
        <f t="shared" si="103"/>
        <v>3</v>
      </c>
      <c r="Y162" s="147">
        <f t="shared" si="104"/>
        <v>1</v>
      </c>
      <c r="Z162" s="137">
        <f t="shared" si="105"/>
        <v>4</v>
      </c>
    </row>
    <row r="163" spans="1:26" x14ac:dyDescent="0.25">
      <c r="A163" s="24" t="s">
        <v>123</v>
      </c>
      <c r="B163" s="143">
        <v>8</v>
      </c>
      <c r="C163" s="23">
        <v>1</v>
      </c>
      <c r="D163" s="24"/>
      <c r="E163" s="106">
        <v>1</v>
      </c>
      <c r="F163" s="24"/>
      <c r="G163" s="24"/>
      <c r="H163" s="146"/>
      <c r="I163" s="23"/>
      <c r="J163" s="24"/>
      <c r="K163" s="106"/>
      <c r="L163" s="23"/>
      <c r="M163" s="24"/>
      <c r="N163" s="146"/>
      <c r="O163" s="23"/>
      <c r="P163" s="24"/>
      <c r="Q163" s="106"/>
      <c r="R163" s="24"/>
      <c r="S163" s="24"/>
      <c r="T163" s="106"/>
      <c r="U163" s="23"/>
      <c r="V163" s="24"/>
      <c r="W163" s="106"/>
      <c r="X163" s="147">
        <f t="shared" si="103"/>
        <v>1</v>
      </c>
      <c r="Y163" s="147">
        <f t="shared" si="104"/>
        <v>0</v>
      </c>
      <c r="Z163" s="137">
        <f t="shared" si="105"/>
        <v>1</v>
      </c>
    </row>
    <row r="164" spans="1:26" x14ac:dyDescent="0.25">
      <c r="A164" s="24" t="s">
        <v>90</v>
      </c>
      <c r="B164" s="143">
        <v>18</v>
      </c>
      <c r="C164" s="23">
        <v>6</v>
      </c>
      <c r="D164" s="24">
        <v>1</v>
      </c>
      <c r="E164" s="106">
        <v>7</v>
      </c>
      <c r="F164" s="24">
        <v>1</v>
      </c>
      <c r="G164" s="24"/>
      <c r="H164" s="146">
        <v>1</v>
      </c>
      <c r="I164" s="23"/>
      <c r="J164" s="24"/>
      <c r="K164" s="106"/>
      <c r="L164" s="23"/>
      <c r="M164" s="24"/>
      <c r="N164" s="146"/>
      <c r="O164" s="23"/>
      <c r="P164" s="24"/>
      <c r="Q164" s="106"/>
      <c r="R164" s="24"/>
      <c r="S164" s="24"/>
      <c r="T164" s="106"/>
      <c r="U164" s="23">
        <v>3</v>
      </c>
      <c r="V164" s="24"/>
      <c r="W164" s="106">
        <v>3</v>
      </c>
      <c r="X164" s="147">
        <f>C164+F164+I164+L164+O164+R164+U164</f>
        <v>10</v>
      </c>
      <c r="Y164" s="147">
        <f t="shared" si="104"/>
        <v>1</v>
      </c>
      <c r="Z164" s="137">
        <f t="shared" si="105"/>
        <v>11</v>
      </c>
    </row>
    <row r="165" spans="1:26" ht="13.8" thickBot="1" x14ac:dyDescent="0.3">
      <c r="A165" s="24"/>
      <c r="B165" s="39"/>
      <c r="C165" s="35"/>
      <c r="D165" s="36"/>
      <c r="E165" s="74"/>
      <c r="F165" s="36"/>
      <c r="G165" s="36"/>
      <c r="H165" s="74"/>
      <c r="I165" s="35"/>
      <c r="J165" s="36"/>
      <c r="K165" s="74"/>
      <c r="L165" s="35"/>
      <c r="M165" s="36"/>
      <c r="N165" s="74"/>
      <c r="O165" s="35"/>
      <c r="P165" s="36"/>
      <c r="Q165" s="74"/>
      <c r="R165" s="36"/>
      <c r="S165" s="36"/>
      <c r="T165" s="74"/>
      <c r="U165" s="35"/>
      <c r="V165" s="36"/>
      <c r="W165" s="74"/>
      <c r="X165" s="149"/>
      <c r="Y165" s="149"/>
      <c r="Z165" s="76"/>
    </row>
    <row r="166" spans="1:26" ht="13.8" thickBot="1" x14ac:dyDescent="0.3">
      <c r="A166" s="121" t="s">
        <v>4</v>
      </c>
      <c r="B166" s="122"/>
      <c r="C166" s="193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94"/>
    </row>
    <row r="167" spans="1:26" x14ac:dyDescent="0.25">
      <c r="A167" s="36" t="s">
        <v>2</v>
      </c>
      <c r="B167" s="82">
        <v>7</v>
      </c>
      <c r="C167" s="49">
        <f>C154+C157+C162+C160+C158</f>
        <v>37</v>
      </c>
      <c r="D167" s="46">
        <f t="shared" ref="D167:Z167" si="106">D154+D157+D162+D160+D158</f>
        <v>10</v>
      </c>
      <c r="E167" s="46">
        <f t="shared" si="106"/>
        <v>47</v>
      </c>
      <c r="F167" s="49">
        <f t="shared" si="106"/>
        <v>0</v>
      </c>
      <c r="G167" s="46">
        <f t="shared" si="106"/>
        <v>0</v>
      </c>
      <c r="H167" s="46">
        <f t="shared" si="106"/>
        <v>0</v>
      </c>
      <c r="I167" s="49">
        <f t="shared" si="106"/>
        <v>0</v>
      </c>
      <c r="J167" s="46">
        <f t="shared" si="106"/>
        <v>0</v>
      </c>
      <c r="K167" s="46">
        <f t="shared" si="106"/>
        <v>0</v>
      </c>
      <c r="L167" s="49">
        <f t="shared" si="106"/>
        <v>2</v>
      </c>
      <c r="M167" s="46">
        <f t="shared" si="106"/>
        <v>0</v>
      </c>
      <c r="N167" s="46">
        <f t="shared" si="106"/>
        <v>2</v>
      </c>
      <c r="O167" s="49">
        <f t="shared" si="106"/>
        <v>1</v>
      </c>
      <c r="P167" s="46">
        <f t="shared" si="106"/>
        <v>1</v>
      </c>
      <c r="Q167" s="46">
        <f t="shared" si="106"/>
        <v>2</v>
      </c>
      <c r="R167" s="49">
        <f t="shared" si="106"/>
        <v>1</v>
      </c>
      <c r="S167" s="46">
        <f t="shared" si="106"/>
        <v>0</v>
      </c>
      <c r="T167" s="46">
        <f t="shared" si="106"/>
        <v>1</v>
      </c>
      <c r="U167" s="49">
        <f t="shared" si="106"/>
        <v>0</v>
      </c>
      <c r="V167" s="46">
        <f t="shared" si="106"/>
        <v>1</v>
      </c>
      <c r="W167" s="46">
        <f t="shared" si="106"/>
        <v>1</v>
      </c>
      <c r="X167" s="47">
        <f t="shared" si="106"/>
        <v>41</v>
      </c>
      <c r="Y167" s="26">
        <f t="shared" si="106"/>
        <v>12</v>
      </c>
      <c r="Z167" s="25">
        <f t="shared" si="106"/>
        <v>53</v>
      </c>
    </row>
    <row r="168" spans="1:26" s="176" customFormat="1" x14ac:dyDescent="0.25">
      <c r="A168" s="36" t="s">
        <v>100</v>
      </c>
      <c r="B168" s="82">
        <v>8</v>
      </c>
      <c r="C168" s="49">
        <f>C156+C159+C155+C161+C163</f>
        <v>9</v>
      </c>
      <c r="D168" s="46">
        <f t="shared" ref="D168:Z168" si="107">D156+D159+D155+D161+D163</f>
        <v>0</v>
      </c>
      <c r="E168" s="46">
        <f t="shared" si="107"/>
        <v>9</v>
      </c>
      <c r="F168" s="49">
        <f t="shared" si="107"/>
        <v>1</v>
      </c>
      <c r="G168" s="46">
        <f t="shared" si="107"/>
        <v>0</v>
      </c>
      <c r="H168" s="46">
        <f t="shared" si="107"/>
        <v>1</v>
      </c>
      <c r="I168" s="49">
        <f t="shared" si="107"/>
        <v>0</v>
      </c>
      <c r="J168" s="46">
        <f t="shared" si="107"/>
        <v>0</v>
      </c>
      <c r="K168" s="46">
        <f t="shared" si="107"/>
        <v>0</v>
      </c>
      <c r="L168" s="49">
        <f t="shared" si="107"/>
        <v>0</v>
      </c>
      <c r="M168" s="46">
        <f t="shared" si="107"/>
        <v>0</v>
      </c>
      <c r="N168" s="46">
        <f t="shared" si="107"/>
        <v>0</v>
      </c>
      <c r="O168" s="49">
        <f t="shared" si="107"/>
        <v>0</v>
      </c>
      <c r="P168" s="46">
        <f t="shared" si="107"/>
        <v>0</v>
      </c>
      <c r="Q168" s="46">
        <f t="shared" si="107"/>
        <v>0</v>
      </c>
      <c r="R168" s="49">
        <f t="shared" si="107"/>
        <v>0</v>
      </c>
      <c r="S168" s="46">
        <f t="shared" si="107"/>
        <v>0</v>
      </c>
      <c r="T168" s="46">
        <f t="shared" si="107"/>
        <v>0</v>
      </c>
      <c r="U168" s="49">
        <f t="shared" si="107"/>
        <v>0</v>
      </c>
      <c r="V168" s="46">
        <f t="shared" si="107"/>
        <v>0</v>
      </c>
      <c r="W168" s="46">
        <f t="shared" si="107"/>
        <v>0</v>
      </c>
      <c r="X168" s="47">
        <f t="shared" si="107"/>
        <v>10</v>
      </c>
      <c r="Y168" s="26">
        <f t="shared" si="107"/>
        <v>0</v>
      </c>
      <c r="Z168" s="25">
        <f t="shared" si="107"/>
        <v>10</v>
      </c>
    </row>
    <row r="169" spans="1:26" ht="13.8" thickBot="1" x14ac:dyDescent="0.3">
      <c r="A169" s="36" t="s">
        <v>6</v>
      </c>
      <c r="B169" s="39">
        <v>18</v>
      </c>
      <c r="C169" s="49">
        <f>C164</f>
        <v>6</v>
      </c>
      <c r="D169" s="46">
        <f t="shared" ref="D169:Z169" si="108">D164</f>
        <v>1</v>
      </c>
      <c r="E169" s="25">
        <f t="shared" si="108"/>
        <v>7</v>
      </c>
      <c r="F169" s="46">
        <f t="shared" si="108"/>
        <v>1</v>
      </c>
      <c r="G169" s="46">
        <f t="shared" si="108"/>
        <v>0</v>
      </c>
      <c r="H169" s="25">
        <f t="shared" si="108"/>
        <v>1</v>
      </c>
      <c r="I169" s="49">
        <f t="shared" si="108"/>
        <v>0</v>
      </c>
      <c r="J169" s="46">
        <f t="shared" si="108"/>
        <v>0</v>
      </c>
      <c r="K169" s="25">
        <f t="shared" si="108"/>
        <v>0</v>
      </c>
      <c r="L169" s="49">
        <f t="shared" si="108"/>
        <v>0</v>
      </c>
      <c r="M169" s="46">
        <f t="shared" si="108"/>
        <v>0</v>
      </c>
      <c r="N169" s="25">
        <f t="shared" si="108"/>
        <v>0</v>
      </c>
      <c r="O169" s="49">
        <f t="shared" si="108"/>
        <v>0</v>
      </c>
      <c r="P169" s="46">
        <f t="shared" si="108"/>
        <v>0</v>
      </c>
      <c r="Q169" s="25">
        <f t="shared" si="108"/>
        <v>0</v>
      </c>
      <c r="R169" s="49">
        <f t="shared" si="108"/>
        <v>0</v>
      </c>
      <c r="S169" s="46">
        <f t="shared" si="108"/>
        <v>0</v>
      </c>
      <c r="T169" s="25">
        <f t="shared" si="108"/>
        <v>0</v>
      </c>
      <c r="U169" s="49">
        <f t="shared" si="108"/>
        <v>3</v>
      </c>
      <c r="V169" s="46">
        <f t="shared" si="108"/>
        <v>0</v>
      </c>
      <c r="W169" s="25">
        <f t="shared" si="108"/>
        <v>3</v>
      </c>
      <c r="X169" s="47">
        <f t="shared" si="108"/>
        <v>10</v>
      </c>
      <c r="Y169" s="46">
        <f t="shared" si="108"/>
        <v>1</v>
      </c>
      <c r="Z169" s="25">
        <f t="shared" si="108"/>
        <v>11</v>
      </c>
    </row>
    <row r="170" spans="1:26" s="148" customFormat="1" ht="13.8" thickBot="1" x14ac:dyDescent="0.3">
      <c r="A170" s="123" t="s">
        <v>0</v>
      </c>
      <c r="B170" s="124"/>
      <c r="C170" s="125">
        <f>SUM(C167:C169)</f>
        <v>52</v>
      </c>
      <c r="D170" s="125">
        <f t="shared" ref="D170:Z170" si="109">SUM(D167:D169)</f>
        <v>11</v>
      </c>
      <c r="E170" s="126">
        <f t="shared" si="109"/>
        <v>63</v>
      </c>
      <c r="F170" s="125">
        <f t="shared" si="109"/>
        <v>2</v>
      </c>
      <c r="G170" s="125">
        <f t="shared" si="109"/>
        <v>0</v>
      </c>
      <c r="H170" s="126">
        <f t="shared" si="109"/>
        <v>2</v>
      </c>
      <c r="I170" s="125">
        <f t="shared" si="109"/>
        <v>0</v>
      </c>
      <c r="J170" s="125">
        <f t="shared" si="109"/>
        <v>0</v>
      </c>
      <c r="K170" s="126">
        <f t="shared" si="109"/>
        <v>0</v>
      </c>
      <c r="L170" s="125">
        <f t="shared" si="109"/>
        <v>2</v>
      </c>
      <c r="M170" s="125">
        <f t="shared" si="109"/>
        <v>0</v>
      </c>
      <c r="N170" s="126">
        <f t="shared" si="109"/>
        <v>2</v>
      </c>
      <c r="O170" s="125">
        <f t="shared" si="109"/>
        <v>1</v>
      </c>
      <c r="P170" s="125">
        <f t="shared" si="109"/>
        <v>1</v>
      </c>
      <c r="Q170" s="126">
        <f t="shared" si="109"/>
        <v>2</v>
      </c>
      <c r="R170" s="125">
        <f t="shared" si="109"/>
        <v>1</v>
      </c>
      <c r="S170" s="125">
        <f t="shared" si="109"/>
        <v>0</v>
      </c>
      <c r="T170" s="126">
        <f t="shared" si="109"/>
        <v>1</v>
      </c>
      <c r="U170" s="125">
        <f t="shared" si="109"/>
        <v>3</v>
      </c>
      <c r="V170" s="125">
        <f t="shared" si="109"/>
        <v>1</v>
      </c>
      <c r="W170" s="126">
        <f t="shared" si="109"/>
        <v>4</v>
      </c>
      <c r="X170" s="127">
        <f t="shared" si="109"/>
        <v>61</v>
      </c>
      <c r="Y170" s="125">
        <f t="shared" si="109"/>
        <v>13</v>
      </c>
      <c r="Z170" s="126">
        <f t="shared" si="109"/>
        <v>74</v>
      </c>
    </row>
    <row r="171" spans="1:26" ht="13.8" thickBot="1" x14ac:dyDescent="0.3">
      <c r="A171" s="36"/>
      <c r="B171" s="39"/>
      <c r="C171" s="36"/>
      <c r="D171" s="36"/>
      <c r="E171" s="74"/>
      <c r="F171" s="36"/>
      <c r="G171" s="36"/>
      <c r="H171" s="36"/>
      <c r="I171" s="36"/>
      <c r="J171" s="36"/>
      <c r="K171" s="74"/>
      <c r="L171" s="36"/>
      <c r="M171" s="36"/>
      <c r="N171" s="36"/>
      <c r="O171" s="36"/>
      <c r="P171" s="36"/>
      <c r="Q171" s="74"/>
      <c r="R171" s="36"/>
      <c r="S171" s="36"/>
      <c r="T171" s="36"/>
      <c r="U171" s="36"/>
      <c r="V171" s="36"/>
      <c r="W171" s="74"/>
      <c r="X171" s="149"/>
      <c r="Y171" s="36"/>
      <c r="Z171" s="74"/>
    </row>
    <row r="172" spans="1:26" ht="13.8" thickBot="1" x14ac:dyDescent="0.3">
      <c r="A172" s="128" t="s">
        <v>3</v>
      </c>
      <c r="B172" s="129"/>
      <c r="C172" s="195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7"/>
    </row>
    <row r="173" spans="1:26" x14ac:dyDescent="0.25">
      <c r="A173" s="36" t="s">
        <v>2</v>
      </c>
      <c r="B173" s="82">
        <v>7</v>
      </c>
      <c r="C173" s="46">
        <f>C47+C70+C104+C132+C148+C167</f>
        <v>357</v>
      </c>
      <c r="D173" s="46">
        <f t="shared" ref="D173:Z173" si="110">D47+D70+D104+D132+D148+D167</f>
        <v>204</v>
      </c>
      <c r="E173" s="46">
        <f t="shared" si="110"/>
        <v>561</v>
      </c>
      <c r="F173" s="49">
        <f t="shared" si="110"/>
        <v>30</v>
      </c>
      <c r="G173" s="46">
        <f t="shared" si="110"/>
        <v>9</v>
      </c>
      <c r="H173" s="25">
        <f t="shared" si="110"/>
        <v>39</v>
      </c>
      <c r="I173" s="46">
        <f t="shared" si="110"/>
        <v>0</v>
      </c>
      <c r="J173" s="46">
        <f t="shared" si="110"/>
        <v>1</v>
      </c>
      <c r="K173" s="46">
        <f t="shared" si="110"/>
        <v>1</v>
      </c>
      <c r="L173" s="49">
        <f t="shared" si="110"/>
        <v>14</v>
      </c>
      <c r="M173" s="46">
        <f t="shared" si="110"/>
        <v>16</v>
      </c>
      <c r="N173" s="25">
        <f t="shared" si="110"/>
        <v>30</v>
      </c>
      <c r="O173" s="46">
        <f t="shared" si="110"/>
        <v>13</v>
      </c>
      <c r="P173" s="46">
        <f t="shared" si="110"/>
        <v>4</v>
      </c>
      <c r="Q173" s="46">
        <f t="shared" si="110"/>
        <v>17</v>
      </c>
      <c r="R173" s="49">
        <f t="shared" si="110"/>
        <v>30</v>
      </c>
      <c r="S173" s="46">
        <f t="shared" si="110"/>
        <v>30</v>
      </c>
      <c r="T173" s="25">
        <f t="shared" si="110"/>
        <v>60</v>
      </c>
      <c r="U173" s="46">
        <f t="shared" si="110"/>
        <v>28</v>
      </c>
      <c r="V173" s="46">
        <f t="shared" si="110"/>
        <v>24</v>
      </c>
      <c r="W173" s="46">
        <f t="shared" si="110"/>
        <v>52</v>
      </c>
      <c r="X173" s="47">
        <f t="shared" si="110"/>
        <v>472</v>
      </c>
      <c r="Y173" s="46">
        <f t="shared" si="110"/>
        <v>288</v>
      </c>
      <c r="Z173" s="25">
        <f t="shared" si="110"/>
        <v>760</v>
      </c>
    </row>
    <row r="174" spans="1:26" x14ac:dyDescent="0.25">
      <c r="A174" s="36" t="s">
        <v>100</v>
      </c>
      <c r="B174" s="82">
        <v>8</v>
      </c>
      <c r="C174" s="46">
        <f>C105+C168+C71+C48</f>
        <v>40</v>
      </c>
      <c r="D174" s="46">
        <f t="shared" ref="D174:Z174" si="111">D105+D168+D71+D48</f>
        <v>17</v>
      </c>
      <c r="E174" s="25">
        <f t="shared" si="111"/>
        <v>57</v>
      </c>
      <c r="F174" s="46">
        <f t="shared" si="111"/>
        <v>4</v>
      </c>
      <c r="G174" s="46">
        <f t="shared" si="111"/>
        <v>1</v>
      </c>
      <c r="H174" s="25">
        <f t="shared" si="111"/>
        <v>5</v>
      </c>
      <c r="I174" s="46">
        <f t="shared" si="111"/>
        <v>0</v>
      </c>
      <c r="J174" s="46">
        <f t="shared" si="111"/>
        <v>0</v>
      </c>
      <c r="K174" s="25">
        <f t="shared" si="111"/>
        <v>0</v>
      </c>
      <c r="L174" s="46">
        <f t="shared" si="111"/>
        <v>0</v>
      </c>
      <c r="M174" s="46">
        <f t="shared" si="111"/>
        <v>0</v>
      </c>
      <c r="N174" s="25">
        <f t="shared" si="111"/>
        <v>0</v>
      </c>
      <c r="O174" s="46">
        <f t="shared" si="111"/>
        <v>2</v>
      </c>
      <c r="P174" s="46">
        <f t="shared" si="111"/>
        <v>0</v>
      </c>
      <c r="Q174" s="25">
        <f t="shared" si="111"/>
        <v>2</v>
      </c>
      <c r="R174" s="46">
        <f t="shared" si="111"/>
        <v>2</v>
      </c>
      <c r="S174" s="46">
        <f t="shared" si="111"/>
        <v>1</v>
      </c>
      <c r="T174" s="25">
        <f t="shared" si="111"/>
        <v>3</v>
      </c>
      <c r="U174" s="46">
        <f t="shared" si="111"/>
        <v>0</v>
      </c>
      <c r="V174" s="46">
        <f t="shared" si="111"/>
        <v>1</v>
      </c>
      <c r="W174" s="25">
        <f t="shared" si="111"/>
        <v>1</v>
      </c>
      <c r="X174" s="26">
        <f t="shared" si="111"/>
        <v>48</v>
      </c>
      <c r="Y174" s="26">
        <f t="shared" si="111"/>
        <v>20</v>
      </c>
      <c r="Z174" s="48">
        <f t="shared" si="111"/>
        <v>68</v>
      </c>
    </row>
    <row r="175" spans="1:26" ht="13.8" thickBot="1" x14ac:dyDescent="0.3">
      <c r="A175" s="36" t="s">
        <v>1</v>
      </c>
      <c r="B175" s="82" t="s">
        <v>99</v>
      </c>
      <c r="C175" s="46">
        <f>C49+C106+C133+C149+C169</f>
        <v>52</v>
      </c>
      <c r="D175" s="46">
        <f t="shared" ref="D175:Z175" si="112">D49+D106+D133+D149+D169</f>
        <v>29</v>
      </c>
      <c r="E175" s="52">
        <f t="shared" si="112"/>
        <v>81</v>
      </c>
      <c r="F175" s="46">
        <f t="shared" si="112"/>
        <v>7</v>
      </c>
      <c r="G175" s="46">
        <f t="shared" si="112"/>
        <v>2</v>
      </c>
      <c r="H175" s="52">
        <f t="shared" si="112"/>
        <v>9</v>
      </c>
      <c r="I175" s="46">
        <f t="shared" si="112"/>
        <v>0</v>
      </c>
      <c r="J175" s="46">
        <f t="shared" si="112"/>
        <v>0</v>
      </c>
      <c r="K175" s="52">
        <f t="shared" si="112"/>
        <v>0</v>
      </c>
      <c r="L175" s="46">
        <f t="shared" si="112"/>
        <v>0</v>
      </c>
      <c r="M175" s="46">
        <f t="shared" si="112"/>
        <v>1</v>
      </c>
      <c r="N175" s="52">
        <f t="shared" si="112"/>
        <v>1</v>
      </c>
      <c r="O175" s="46">
        <f t="shared" si="112"/>
        <v>1</v>
      </c>
      <c r="P175" s="46">
        <f t="shared" si="112"/>
        <v>0</v>
      </c>
      <c r="Q175" s="52">
        <f t="shared" si="112"/>
        <v>1</v>
      </c>
      <c r="R175" s="46">
        <f t="shared" si="112"/>
        <v>2</v>
      </c>
      <c r="S175" s="46">
        <f t="shared" si="112"/>
        <v>8</v>
      </c>
      <c r="T175" s="52">
        <f t="shared" si="112"/>
        <v>10</v>
      </c>
      <c r="U175" s="46">
        <f t="shared" si="112"/>
        <v>3</v>
      </c>
      <c r="V175" s="46">
        <f t="shared" si="112"/>
        <v>2</v>
      </c>
      <c r="W175" s="25">
        <f t="shared" si="112"/>
        <v>5</v>
      </c>
      <c r="X175" s="26">
        <f t="shared" si="112"/>
        <v>65</v>
      </c>
      <c r="Y175" s="26">
        <f t="shared" si="112"/>
        <v>42</v>
      </c>
      <c r="Z175" s="48">
        <f t="shared" si="112"/>
        <v>107</v>
      </c>
    </row>
    <row r="176" spans="1:26" ht="13.8" thickBot="1" x14ac:dyDescent="0.3">
      <c r="A176" s="128" t="s">
        <v>0</v>
      </c>
      <c r="B176" s="130"/>
      <c r="C176" s="128">
        <f>SUM(C173:C175)</f>
        <v>449</v>
      </c>
      <c r="D176" s="128">
        <f t="shared" ref="D176:Z176" si="113">SUM(D173:D175)</f>
        <v>250</v>
      </c>
      <c r="E176" s="131">
        <f t="shared" si="113"/>
        <v>699</v>
      </c>
      <c r="F176" s="128">
        <f t="shared" si="113"/>
        <v>41</v>
      </c>
      <c r="G176" s="128">
        <f t="shared" si="113"/>
        <v>12</v>
      </c>
      <c r="H176" s="131">
        <f t="shared" si="113"/>
        <v>53</v>
      </c>
      <c r="I176" s="128">
        <f t="shared" si="113"/>
        <v>0</v>
      </c>
      <c r="J176" s="128">
        <f t="shared" si="113"/>
        <v>1</v>
      </c>
      <c r="K176" s="131">
        <f t="shared" si="113"/>
        <v>1</v>
      </c>
      <c r="L176" s="128">
        <f t="shared" si="113"/>
        <v>14</v>
      </c>
      <c r="M176" s="128">
        <f t="shared" si="113"/>
        <v>17</v>
      </c>
      <c r="N176" s="131">
        <f t="shared" si="113"/>
        <v>31</v>
      </c>
      <c r="O176" s="128">
        <f t="shared" si="113"/>
        <v>16</v>
      </c>
      <c r="P176" s="128">
        <f t="shared" si="113"/>
        <v>4</v>
      </c>
      <c r="Q176" s="131">
        <f t="shared" si="113"/>
        <v>20</v>
      </c>
      <c r="R176" s="128">
        <f t="shared" si="113"/>
        <v>34</v>
      </c>
      <c r="S176" s="128">
        <f t="shared" si="113"/>
        <v>39</v>
      </c>
      <c r="T176" s="131">
        <f t="shared" si="113"/>
        <v>73</v>
      </c>
      <c r="U176" s="128">
        <f t="shared" si="113"/>
        <v>31</v>
      </c>
      <c r="V176" s="128">
        <f t="shared" si="113"/>
        <v>27</v>
      </c>
      <c r="W176" s="131">
        <f t="shared" si="113"/>
        <v>58</v>
      </c>
      <c r="X176" s="132">
        <f t="shared" si="113"/>
        <v>585</v>
      </c>
      <c r="Y176" s="132">
        <f t="shared" si="113"/>
        <v>350</v>
      </c>
      <c r="Z176" s="133">
        <f t="shared" si="113"/>
        <v>935</v>
      </c>
    </row>
    <row r="177" spans="1:2" x14ac:dyDescent="0.25">
      <c r="A177" s="24" t="s">
        <v>101</v>
      </c>
    </row>
    <row r="178" spans="1:2" x14ac:dyDescent="0.25">
      <c r="A178" s="24" t="s">
        <v>102</v>
      </c>
    </row>
    <row r="179" spans="1:2" x14ac:dyDescent="0.25">
      <c r="A179" s="24" t="s">
        <v>104</v>
      </c>
    </row>
    <row r="180" spans="1:2" x14ac:dyDescent="0.25">
      <c r="A180" s="24" t="s">
        <v>103</v>
      </c>
    </row>
    <row r="182" spans="1:2" x14ac:dyDescent="0.25">
      <c r="B182" s="148"/>
    </row>
  </sheetData>
  <mergeCells count="8">
    <mergeCell ref="O2:Q2"/>
    <mergeCell ref="R2:T2"/>
    <mergeCell ref="U2:W2"/>
    <mergeCell ref="X2:Z2"/>
    <mergeCell ref="C2:E2"/>
    <mergeCell ref="F2:H2"/>
    <mergeCell ref="I2:K2"/>
    <mergeCell ref="L2:N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2013-2014 degrees GRAD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2011-04-13T13:52:07Z</dcterms:created>
  <dcterms:modified xsi:type="dcterms:W3CDTF">2016-11-17T21:28:48Z</dcterms:modified>
</cp:coreProperties>
</file>